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847" activeTab="13"/>
  </bookViews>
  <sheets>
    <sheet name="小学语文" sheetId="1" r:id="rId1"/>
    <sheet name="小学数学 " sheetId="2" r:id="rId2"/>
    <sheet name="小学英语" sheetId="3" r:id="rId3"/>
    <sheet name="初中语文" sheetId="4" r:id="rId4"/>
    <sheet name="初中数学" sheetId="5" r:id="rId5"/>
    <sheet name="初中英语" sheetId="6" r:id="rId6"/>
    <sheet name="初中物理" sheetId="7" r:id="rId7"/>
    <sheet name="初中化学" sheetId="8" r:id="rId8"/>
    <sheet name="小学综合实践" sheetId="9" r:id="rId9"/>
    <sheet name="小学科学" sheetId="10" r:id="rId10"/>
    <sheet name="小学音乐" sheetId="11" r:id="rId11"/>
    <sheet name="小学美术" sheetId="12" r:id="rId12"/>
    <sheet name="小学体育" sheetId="13" r:id="rId13"/>
    <sheet name="幼儿教师" sheetId="14" r:id="rId14"/>
    <sheet name="三定向" sheetId="15" r:id="rId15"/>
  </sheets>
  <definedNames>
    <definedName name="_xlnm.Print_Titles" localSheetId="14">'三定向'!$2:$2</definedName>
    <definedName name="_xlnm.Print_Titles" localSheetId="11">'小学美术'!$2:$2</definedName>
    <definedName name="_xlnm.Print_Titles" localSheetId="1">'小学数学 '!$2:$2</definedName>
    <definedName name="_xlnm.Print_Titles" localSheetId="12">'小学体育'!$2:$2</definedName>
    <definedName name="_xlnm.Print_Titles" localSheetId="2">'小学英语'!$2:$2</definedName>
    <definedName name="_xlnm.Print_Titles" localSheetId="0">'小学语文'!$2:$2</definedName>
    <definedName name="_xlnm.Print_Titles" localSheetId="13">'幼儿教师'!$2:$2</definedName>
  </definedNames>
  <calcPr fullCalcOnLoad="1"/>
</workbook>
</file>

<file path=xl/sharedStrings.xml><?xml version="1.0" encoding="utf-8"?>
<sst xmlns="http://schemas.openxmlformats.org/spreadsheetml/2006/main" count="763" uniqueCount="393">
  <si>
    <t>姓名</t>
  </si>
  <si>
    <t>准考证号</t>
  </si>
  <si>
    <t>综合知识成绩</t>
  </si>
  <si>
    <t>学科专业成绩</t>
  </si>
  <si>
    <t>笔试总分</t>
  </si>
  <si>
    <t>笔试折合成绩</t>
  </si>
  <si>
    <t>面试成绩</t>
  </si>
  <si>
    <t>修正系数</t>
  </si>
  <si>
    <t>面试修正成绩</t>
  </si>
  <si>
    <t>面试折合成绩</t>
  </si>
  <si>
    <t>最后总成绩</t>
  </si>
  <si>
    <t>排名</t>
  </si>
  <si>
    <t>备注</t>
  </si>
  <si>
    <t>小学语文</t>
  </si>
  <si>
    <t>小学体育</t>
  </si>
  <si>
    <t>组别</t>
  </si>
  <si>
    <t>小学音乐</t>
  </si>
  <si>
    <t>综合实践</t>
  </si>
  <si>
    <t>小学科学</t>
  </si>
  <si>
    <t>备注</t>
  </si>
  <si>
    <t>笔试总分</t>
  </si>
  <si>
    <t>笔试折合成绩</t>
  </si>
  <si>
    <t>面试成绩</t>
  </si>
  <si>
    <t>面试折合成绩</t>
  </si>
  <si>
    <t>最后总成绩</t>
  </si>
  <si>
    <t>排名</t>
  </si>
  <si>
    <t>小学美术</t>
  </si>
  <si>
    <t>吉水县2018年中小学教师招聘考试成绩</t>
  </si>
  <si>
    <t>面试小组</t>
  </si>
  <si>
    <t>陈玲珑</t>
  </si>
  <si>
    <t>万娜</t>
  </si>
  <si>
    <t>张妍花</t>
  </si>
  <si>
    <t>张凌燕</t>
  </si>
  <si>
    <t>张婷婷</t>
  </si>
  <si>
    <t>张丽芬</t>
  </si>
  <si>
    <t>王婷</t>
  </si>
  <si>
    <t>庄园</t>
  </si>
  <si>
    <t>欧阳辉</t>
  </si>
  <si>
    <t>易明敏</t>
  </si>
  <si>
    <t>皮家丽</t>
  </si>
  <si>
    <t>郭莎</t>
  </si>
  <si>
    <t>宋文君</t>
  </si>
  <si>
    <t>钟萍</t>
  </si>
  <si>
    <t>张霖华</t>
  </si>
  <si>
    <t>刘丹</t>
  </si>
  <si>
    <t>刘玲</t>
  </si>
  <si>
    <t>王丽</t>
  </si>
  <si>
    <t>江金香</t>
  </si>
  <si>
    <t>周琼仔</t>
  </si>
  <si>
    <t>习佳佳</t>
  </si>
  <si>
    <t>陈玉琴</t>
  </si>
  <si>
    <t>李佳欢</t>
  </si>
  <si>
    <t>罗心月</t>
  </si>
  <si>
    <t>郭琴</t>
  </si>
  <si>
    <t>彭菲</t>
  </si>
  <si>
    <t>吴家青</t>
  </si>
  <si>
    <t>廖素萍</t>
  </si>
  <si>
    <t>刘涛涛</t>
  </si>
  <si>
    <t>王桂平</t>
  </si>
  <si>
    <t>吴梦婷</t>
  </si>
  <si>
    <t>刘露</t>
  </si>
  <si>
    <t>黄瑶</t>
  </si>
  <si>
    <t>张思佳</t>
  </si>
  <si>
    <t>王瑶</t>
  </si>
  <si>
    <t>伍春华</t>
  </si>
  <si>
    <t>李琳</t>
  </si>
  <si>
    <t>罗莹</t>
  </si>
  <si>
    <t>黄南婷</t>
  </si>
  <si>
    <t>刘芳</t>
  </si>
  <si>
    <t>胡亚琴</t>
  </si>
  <si>
    <t>王霖</t>
  </si>
  <si>
    <t>刘菲</t>
  </si>
  <si>
    <t>黎潘慧</t>
  </si>
  <si>
    <t>李小慧</t>
  </si>
  <si>
    <t>阙露露</t>
  </si>
  <si>
    <t>朱璇</t>
  </si>
  <si>
    <t>邓菲</t>
  </si>
  <si>
    <t>曾莹莹</t>
  </si>
  <si>
    <t>初中语文</t>
  </si>
  <si>
    <t>初中语文</t>
  </si>
  <si>
    <t>初中语文</t>
  </si>
  <si>
    <t>初中语文</t>
  </si>
  <si>
    <t>初中语文</t>
  </si>
  <si>
    <t>初中语文</t>
  </si>
  <si>
    <t>吉水县2018年中小学教师招聘考试成绩</t>
  </si>
  <si>
    <t>王敏</t>
  </si>
  <si>
    <t>'136230602812</t>
  </si>
  <si>
    <t>初中数学</t>
  </si>
  <si>
    <t>刘晓晓</t>
  </si>
  <si>
    <t>'136240700225</t>
  </si>
  <si>
    <t>曾玉莹</t>
  </si>
  <si>
    <t>'136012902830</t>
  </si>
  <si>
    <t>黄闽凤</t>
  </si>
  <si>
    <t>'136240700207</t>
  </si>
  <si>
    <t>许水平</t>
  </si>
  <si>
    <t>'136240700111</t>
  </si>
  <si>
    <t>李强</t>
  </si>
  <si>
    <t>'136240700316</t>
  </si>
  <si>
    <t>李佳玉</t>
  </si>
  <si>
    <t>'136012903603</t>
  </si>
  <si>
    <t>黄雪晴</t>
  </si>
  <si>
    <t>'136040105609</t>
  </si>
  <si>
    <t>赵章</t>
  </si>
  <si>
    <t>'136240700325</t>
  </si>
  <si>
    <t>吉水县2018年中小学教师招聘考试成绩(小学数学)</t>
  </si>
  <si>
    <t>廖琪祎</t>
  </si>
  <si>
    <t>136241704802</t>
  </si>
  <si>
    <t>小学数学</t>
  </si>
  <si>
    <t>宋建平</t>
  </si>
  <si>
    <t>136241704502</t>
  </si>
  <si>
    <t>尹莎莎</t>
  </si>
  <si>
    <t>136241705230</t>
  </si>
  <si>
    <t>王涛</t>
  </si>
  <si>
    <t>136241704212</t>
  </si>
  <si>
    <t>陈学莲</t>
  </si>
  <si>
    <t>136241703815</t>
  </si>
  <si>
    <t>王堞</t>
  </si>
  <si>
    <t>136241703810</t>
  </si>
  <si>
    <t>廖丹</t>
  </si>
  <si>
    <t>136241704704</t>
  </si>
  <si>
    <t>赵会玲</t>
  </si>
  <si>
    <t>136241704106</t>
  </si>
  <si>
    <t>周明远</t>
  </si>
  <si>
    <t>136241703807</t>
  </si>
  <si>
    <t>罗菲菲</t>
  </si>
  <si>
    <t>136241705709</t>
  </si>
  <si>
    <t>黄越</t>
  </si>
  <si>
    <t>136241705330</t>
  </si>
  <si>
    <t>周玉丹</t>
  </si>
  <si>
    <t>136241705727</t>
  </si>
  <si>
    <t>肖雨</t>
  </si>
  <si>
    <t>136241703910</t>
  </si>
  <si>
    <t>朱佩欣</t>
  </si>
  <si>
    <t>136241704218</t>
  </si>
  <si>
    <t>李璐</t>
  </si>
  <si>
    <t>136241703625</t>
  </si>
  <si>
    <t>谢田松子</t>
  </si>
  <si>
    <t>136241704914</t>
  </si>
  <si>
    <t>潘虹</t>
  </si>
  <si>
    <t>136241703511</t>
  </si>
  <si>
    <t>彭小群</t>
  </si>
  <si>
    <t>136241704819</t>
  </si>
  <si>
    <t>袁慧</t>
  </si>
  <si>
    <t>136241703501</t>
  </si>
  <si>
    <t>郭婷</t>
  </si>
  <si>
    <t>136241705713</t>
  </si>
  <si>
    <t>王瑛</t>
  </si>
  <si>
    <t>136241704121</t>
  </si>
  <si>
    <t>张敏</t>
  </si>
  <si>
    <t>136241705124</t>
  </si>
  <si>
    <t>徐丽君</t>
  </si>
  <si>
    <t>136241703801</t>
  </si>
  <si>
    <t>曾文娟</t>
  </si>
  <si>
    <t>136241705528</t>
  </si>
  <si>
    <t>刘琴</t>
  </si>
  <si>
    <t>136241705601</t>
  </si>
  <si>
    <t>周怡昕</t>
  </si>
  <si>
    <t>136241704220</t>
  </si>
  <si>
    <t>肖芳芳</t>
  </si>
  <si>
    <t>136241704304</t>
  </si>
  <si>
    <t>肖雄有</t>
  </si>
  <si>
    <t>136241703714</t>
  </si>
  <si>
    <t>刘晓妍</t>
  </si>
  <si>
    <t>136241704610</t>
  </si>
  <si>
    <t>李小林</t>
  </si>
  <si>
    <t>136241704203</t>
  </si>
  <si>
    <t>戴清</t>
  </si>
  <si>
    <t>136241703404</t>
  </si>
  <si>
    <t>李娟</t>
  </si>
  <si>
    <t>136241705023</t>
  </si>
  <si>
    <t>罗芳</t>
  </si>
  <si>
    <t>136241704018</t>
  </si>
  <si>
    <t>刘昌萍</t>
  </si>
  <si>
    <t>136241704915</t>
  </si>
  <si>
    <t>余瑶珺</t>
  </si>
  <si>
    <t>赖亚婷</t>
  </si>
  <si>
    <t>王婷</t>
  </si>
  <si>
    <t>黄璐</t>
  </si>
  <si>
    <t>胡旭凤</t>
  </si>
  <si>
    <t>吉水县2018年中小学教师招聘考试成绩（三定向）</t>
  </si>
  <si>
    <t>小学语文</t>
  </si>
  <si>
    <t>杨云云</t>
  </si>
  <si>
    <t>'136240701709</t>
  </si>
  <si>
    <t>刘韦唯</t>
  </si>
  <si>
    <t>'136240702114</t>
  </si>
  <si>
    <t>庞欣睿</t>
  </si>
  <si>
    <t>刘群</t>
  </si>
  <si>
    <t>'336242102406</t>
  </si>
  <si>
    <t>李薇</t>
  </si>
  <si>
    <t>'336242101507</t>
  </si>
  <si>
    <t>刘加加</t>
  </si>
  <si>
    <t>'336242103205</t>
  </si>
  <si>
    <t>陈嘉惠</t>
  </si>
  <si>
    <t>'336242104807</t>
  </si>
  <si>
    <t>陈可</t>
  </si>
  <si>
    <t>'336242102121</t>
  </si>
  <si>
    <t>陈焕洁</t>
  </si>
  <si>
    <t>'336242102813</t>
  </si>
  <si>
    <t>汪欢</t>
  </si>
  <si>
    <t>'336242100911</t>
  </si>
  <si>
    <t>彭丽兰</t>
  </si>
  <si>
    <t>'336242101118</t>
  </si>
  <si>
    <t>李琪</t>
  </si>
  <si>
    <t>'336242102404</t>
  </si>
  <si>
    <t>杨忱妍</t>
  </si>
  <si>
    <t>'336242100730</t>
  </si>
  <si>
    <t>周艳</t>
  </si>
  <si>
    <t>'336242102525</t>
  </si>
  <si>
    <t>黄有梅</t>
  </si>
  <si>
    <t>'336242104311</t>
  </si>
  <si>
    <t>罗小燕</t>
  </si>
  <si>
    <t>'336242100930</t>
  </si>
  <si>
    <t>廖玲玲</t>
  </si>
  <si>
    <t>'336242100914</t>
  </si>
  <si>
    <t>林莉</t>
  </si>
  <si>
    <t>'336242101516</t>
  </si>
  <si>
    <t>毛宇蓉</t>
  </si>
  <si>
    <t>'336242100616</t>
  </si>
  <si>
    <t>罗慧</t>
  </si>
  <si>
    <t>'336242101303</t>
  </si>
  <si>
    <t>刘文霞</t>
  </si>
  <si>
    <t>'336040501719</t>
  </si>
  <si>
    <t>黎鸿</t>
  </si>
  <si>
    <t>'336242104922</t>
  </si>
  <si>
    <t>胡芳芳</t>
  </si>
  <si>
    <t>'336242104507</t>
  </si>
  <si>
    <t>黄婷</t>
  </si>
  <si>
    <t>'336040503313</t>
  </si>
  <si>
    <t>虞艳萍</t>
  </si>
  <si>
    <t>'336242100807</t>
  </si>
  <si>
    <t>高洁</t>
  </si>
  <si>
    <t>'336242101504</t>
  </si>
  <si>
    <t>黄青露</t>
  </si>
  <si>
    <t>'336242102504</t>
  </si>
  <si>
    <t>李佳庆</t>
  </si>
  <si>
    <t>'336040503315</t>
  </si>
  <si>
    <t>欧阳丽</t>
  </si>
  <si>
    <t>潘琼</t>
  </si>
  <si>
    <t>邓涵</t>
  </si>
  <si>
    <t>刘悦</t>
  </si>
  <si>
    <t>梁潇</t>
  </si>
  <si>
    <t>刘琦</t>
  </si>
  <si>
    <t>袁娇</t>
  </si>
  <si>
    <t>聂帅</t>
  </si>
  <si>
    <t>肖琳</t>
  </si>
  <si>
    <t>罗文敏</t>
  </si>
  <si>
    <t>陈冬园</t>
  </si>
  <si>
    <t>胡欣</t>
  </si>
  <si>
    <t>吴兴惠</t>
  </si>
  <si>
    <t>龚美珍</t>
  </si>
  <si>
    <t>吴嘉鸿</t>
  </si>
  <si>
    <t>肖春</t>
  </si>
  <si>
    <t>刘芳颖</t>
  </si>
  <si>
    <t>王梅</t>
  </si>
  <si>
    <t>娄雅婷</t>
  </si>
  <si>
    <t>杨叶媚</t>
  </si>
  <si>
    <t>杨羽</t>
  </si>
  <si>
    <t>谭知秋</t>
  </si>
  <si>
    <t>李怡璇</t>
  </si>
  <si>
    <t>李晴</t>
  </si>
  <si>
    <t>李春娜</t>
  </si>
  <si>
    <t>邹丽</t>
  </si>
  <si>
    <t>王敬</t>
  </si>
  <si>
    <t>刘婷</t>
  </si>
  <si>
    <t>宋倩琴</t>
  </si>
  <si>
    <t>叶敏茜</t>
  </si>
  <si>
    <t>陈丽香</t>
  </si>
  <si>
    <t>李桑若</t>
  </si>
  <si>
    <t>廖耘</t>
  </si>
  <si>
    <t>毛琼</t>
  </si>
  <si>
    <t>彭力</t>
  </si>
  <si>
    <t>钟永梅</t>
  </si>
  <si>
    <t>陈铮铮</t>
  </si>
  <si>
    <t>罗倩</t>
  </si>
  <si>
    <t>毛金平</t>
  </si>
  <si>
    <t>黄姗雯</t>
  </si>
  <si>
    <t>龚招平</t>
  </si>
  <si>
    <t>陈虎</t>
  </si>
  <si>
    <t>肖娅珊</t>
  </si>
  <si>
    <t>朱文娟</t>
  </si>
  <si>
    <t>江淳</t>
  </si>
  <si>
    <t>冯锦威</t>
  </si>
  <si>
    <t>罗强</t>
  </si>
  <si>
    <t>李星根</t>
  </si>
  <si>
    <t>廖亚巍</t>
  </si>
  <si>
    <t>曾繁鹏</t>
  </si>
  <si>
    <t>宋美俊</t>
  </si>
  <si>
    <t>王易帆</t>
  </si>
  <si>
    <t>郭泉志</t>
  </si>
  <si>
    <t>袁桂明</t>
  </si>
  <si>
    <t>初中物理</t>
  </si>
  <si>
    <t>初中化学</t>
  </si>
  <si>
    <t>小学美术</t>
  </si>
  <si>
    <t>小学音乐</t>
  </si>
  <si>
    <t>小学体育</t>
  </si>
  <si>
    <t>学前教育</t>
  </si>
  <si>
    <t>刘玛莉</t>
  </si>
  <si>
    <t>饶龙茜</t>
  </si>
  <si>
    <t>周临风</t>
  </si>
  <si>
    <t>黄婷婷</t>
  </si>
  <si>
    <t>胡芳芳</t>
  </si>
  <si>
    <t>廖艳萍</t>
  </si>
  <si>
    <t>温声</t>
  </si>
  <si>
    <t>宋艳冰</t>
  </si>
  <si>
    <t>邹莹怡</t>
  </si>
  <si>
    <t>李景玥</t>
  </si>
  <si>
    <t>邓奕瑄</t>
  </si>
  <si>
    <t>李美</t>
  </si>
  <si>
    <t>李强</t>
  </si>
  <si>
    <t>郭逸鹏</t>
  </si>
  <si>
    <t>肖霞</t>
  </si>
  <si>
    <t>杨婕</t>
  </si>
  <si>
    <t>谢瑞璇</t>
  </si>
  <si>
    <t>游雯星</t>
  </si>
  <si>
    <t>彭新星</t>
  </si>
  <si>
    <t>罗欢欢</t>
  </si>
  <si>
    <t xml:space="preserve">学科 </t>
  </si>
  <si>
    <t>小学英语</t>
  </si>
  <si>
    <t>周文群</t>
  </si>
  <si>
    <t>李琼</t>
  </si>
  <si>
    <t>周冰玉</t>
  </si>
  <si>
    <t>黄桃桃</t>
  </si>
  <si>
    <t>龚洁</t>
  </si>
  <si>
    <t>文美晨</t>
  </si>
  <si>
    <t>曾璐</t>
  </si>
  <si>
    <t>廖鑫</t>
  </si>
  <si>
    <t>杨家煊</t>
  </si>
  <si>
    <t>张雯祺</t>
  </si>
  <si>
    <t>李羚玉</t>
  </si>
  <si>
    <t>周凤娟</t>
  </si>
  <si>
    <t>董玲艳</t>
  </si>
  <si>
    <t>周雅岚</t>
  </si>
  <si>
    <t>胡甜甜</t>
  </si>
  <si>
    <t>李莉</t>
  </si>
  <si>
    <t>谢树红</t>
  </si>
  <si>
    <t>郭娟娟</t>
  </si>
  <si>
    <t>颜爱平</t>
  </si>
  <si>
    <t>陈丝群</t>
  </si>
  <si>
    <t>王家丽</t>
  </si>
  <si>
    <t>张丽平</t>
  </si>
  <si>
    <t>李娜</t>
  </si>
  <si>
    <t>刘长珍</t>
  </si>
  <si>
    <t>王晓晓</t>
  </si>
  <si>
    <t>陈煜瑄</t>
  </si>
  <si>
    <t>朱寒平</t>
  </si>
  <si>
    <t>杨奕萍</t>
  </si>
  <si>
    <t>高亭</t>
  </si>
  <si>
    <t>黄琳</t>
  </si>
  <si>
    <t>蔡旭美</t>
  </si>
  <si>
    <t>李桃</t>
  </si>
  <si>
    <t>李莎</t>
  </si>
  <si>
    <t>尹路英</t>
  </si>
  <si>
    <t>胡琼元</t>
  </si>
  <si>
    <t>宋丽萍</t>
  </si>
  <si>
    <t>肖子朋</t>
  </si>
  <si>
    <t>张盼春</t>
  </si>
  <si>
    <t>彭可星</t>
  </si>
  <si>
    <t>黄娟</t>
  </si>
  <si>
    <t>高友红</t>
  </si>
  <si>
    <t>谢玉琴</t>
  </si>
  <si>
    <t>张小叶</t>
  </si>
  <si>
    <t>吉水县2018年中小学教师招聘考试成绩</t>
  </si>
  <si>
    <t>王玲</t>
  </si>
  <si>
    <t>初中英语</t>
  </si>
  <si>
    <t>李媛媛</t>
  </si>
  <si>
    <t>杨玲</t>
  </si>
  <si>
    <t>罗耀</t>
  </si>
  <si>
    <t>刘曦</t>
  </si>
  <si>
    <t>廖玉兰</t>
  </si>
  <si>
    <t>小学英语</t>
  </si>
  <si>
    <t>小学英语</t>
  </si>
  <si>
    <t>小学英语</t>
  </si>
  <si>
    <t>小学英语</t>
  </si>
  <si>
    <t>小学英语</t>
  </si>
  <si>
    <t>小学英语</t>
  </si>
  <si>
    <t>小学英语</t>
  </si>
  <si>
    <t>小学英语</t>
  </si>
  <si>
    <t>小学英语</t>
  </si>
  <si>
    <t>小学英语</t>
  </si>
  <si>
    <t>小学英语</t>
  </si>
  <si>
    <t>小学英语</t>
  </si>
  <si>
    <t>小学英语</t>
  </si>
  <si>
    <t>小学英语</t>
  </si>
  <si>
    <t>小学英语</t>
  </si>
  <si>
    <t>小学英语</t>
  </si>
  <si>
    <t>小学英语</t>
  </si>
  <si>
    <t>小学英语</t>
  </si>
  <si>
    <t>小学英语</t>
  </si>
  <si>
    <t>小学英语</t>
  </si>
  <si>
    <t>小学英语</t>
  </si>
  <si>
    <t>初中英语</t>
  </si>
  <si>
    <t>初中英语</t>
  </si>
  <si>
    <t>幼儿教师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</si>
</sst>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_ "/>
    <numFmt numFmtId="178" formatCode="0.0000_ "/>
    <numFmt numFmtId="179" formatCode="0.0000_);[Red]\(0.0000\)"/>
    <numFmt numFmtId="180" formatCode="0.000_ "/>
    <numFmt numFmtId="181" formatCode="0_);[Red]\(0\)"/>
    <numFmt numFmtId="182" formatCode="0.000000_ "/>
    <numFmt numFmtId="183" formatCode="0.00000_ "/>
    <numFmt numFmtId="184" formatCode="0.00_);[Red]\(0.00\)"/>
    <numFmt numFmtId="185" formatCode="0.0_ "/>
    <numFmt numFmtId="186" formatCode="000000000000"/>
    <numFmt numFmtId="187" formatCode="0.000_);[Red]\(0.000\)"/>
    <numFmt numFmtId="188" formatCode="0.0_);[Red]\(0.0\)"/>
    <numFmt numFmtId="189" formatCode="0.00000_);[Red]\(0.00000\)"/>
    <numFmt numFmtId="190" formatCode="0_ "/>
  </numFmts>
  <fonts count="47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8">
    <xf numFmtId="0" fontId="0" fillId="0" borderId="0" xfId="0" applyAlignment="1">
      <alignment/>
    </xf>
    <xf numFmtId="0" fontId="0" fillId="0" borderId="0" xfId="44" applyBorder="1">
      <alignment vertical="center"/>
      <protection/>
    </xf>
    <xf numFmtId="0" fontId="4" fillId="0" borderId="10" xfId="44" applyFont="1" applyBorder="1" applyAlignment="1">
      <alignment horizontal="center" vertical="center" wrapText="1"/>
      <protection/>
    </xf>
    <xf numFmtId="180" fontId="4" fillId="0" borderId="10" xfId="44" applyNumberFormat="1" applyFont="1" applyBorder="1" applyAlignment="1">
      <alignment horizontal="center" vertical="center" wrapText="1"/>
      <protection/>
    </xf>
    <xf numFmtId="178" fontId="4" fillId="0" borderId="10" xfId="44" applyNumberFormat="1" applyFont="1" applyBorder="1" applyAlignment="1">
      <alignment horizontal="center" vertical="center" wrapText="1"/>
      <protection/>
    </xf>
    <xf numFmtId="177" fontId="4" fillId="0" borderId="10" xfId="44" applyNumberFormat="1" applyFont="1" applyBorder="1" applyAlignment="1">
      <alignment horizontal="center" vertical="center" wrapText="1"/>
      <protection/>
    </xf>
    <xf numFmtId="181" fontId="0" fillId="0" borderId="0" xfId="44" applyNumberFormat="1" applyBorder="1">
      <alignment vertical="center"/>
      <protection/>
    </xf>
    <xf numFmtId="177" fontId="0" fillId="0" borderId="0" xfId="44" applyNumberFormat="1" applyBorder="1">
      <alignment vertical="center"/>
      <protection/>
    </xf>
    <xf numFmtId="0" fontId="0" fillId="0" borderId="0" xfId="40">
      <alignment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180" fontId="2" fillId="0" borderId="10" xfId="40" applyNumberFormat="1" applyFont="1" applyFill="1" applyBorder="1" applyAlignment="1">
      <alignment horizontal="center" vertical="center" wrapText="1"/>
      <protection/>
    </xf>
    <xf numFmtId="177" fontId="2" fillId="0" borderId="10" xfId="40" applyNumberFormat="1" applyFont="1" applyFill="1" applyBorder="1" applyAlignment="1">
      <alignment horizontal="center" vertical="center" wrapText="1"/>
      <protection/>
    </xf>
    <xf numFmtId="177" fontId="2" fillId="0" borderId="10" xfId="40" applyNumberFormat="1" applyFont="1" applyBorder="1" applyAlignment="1">
      <alignment horizontal="center" vertical="center" wrapText="1"/>
      <protection/>
    </xf>
    <xf numFmtId="184" fontId="4" fillId="0" borderId="10" xfId="44" applyNumberFormat="1" applyFont="1" applyBorder="1" applyAlignment="1">
      <alignment horizontal="center" vertical="center" wrapText="1"/>
      <protection/>
    </xf>
    <xf numFmtId="0" fontId="7" fillId="0" borderId="10" xfId="40" applyNumberFormat="1" applyFont="1" applyFill="1" applyBorder="1" applyAlignment="1">
      <alignment horizontal="center" vertical="center"/>
      <protection/>
    </xf>
    <xf numFmtId="184" fontId="7" fillId="0" borderId="10" xfId="40" applyNumberFormat="1" applyFont="1" applyFill="1" applyBorder="1" applyAlignment="1">
      <alignment horizontal="center" vertical="center"/>
      <protection/>
    </xf>
    <xf numFmtId="180" fontId="1" fillId="0" borderId="11" xfId="40" applyNumberFormat="1" applyFont="1" applyFill="1" applyBorder="1" applyAlignment="1">
      <alignment horizontal="center" wrapText="1"/>
      <protection/>
    </xf>
    <xf numFmtId="178" fontId="1" fillId="0" borderId="11" xfId="40" applyNumberFormat="1" applyFont="1" applyFill="1" applyBorder="1" applyAlignment="1">
      <alignment vertical="center"/>
      <protection/>
    </xf>
    <xf numFmtId="0" fontId="4" fillId="0" borderId="11" xfId="44" applyFont="1" applyBorder="1" applyAlignment="1">
      <alignment horizontal="center" vertical="center" wrapText="1"/>
      <protection/>
    </xf>
    <xf numFmtId="0" fontId="1" fillId="0" borderId="11" xfId="40" applyNumberFormat="1" applyFont="1" applyFill="1" applyBorder="1">
      <alignment/>
      <protection/>
    </xf>
    <xf numFmtId="0" fontId="1" fillId="0" borderId="11" xfId="40" applyNumberFormat="1" applyFont="1" applyFill="1" applyBorder="1" applyAlignment="1">
      <alignment horizontal="center" vertical="center" wrapText="1"/>
      <protection/>
    </xf>
    <xf numFmtId="0" fontId="4" fillId="0" borderId="11" xfId="40" applyFont="1" applyFill="1" applyBorder="1" applyAlignment="1">
      <alignment horizontal="center" vertical="center" wrapText="1"/>
      <protection/>
    </xf>
    <xf numFmtId="180" fontId="4" fillId="0" borderId="11" xfId="40" applyNumberFormat="1" applyFont="1" applyFill="1" applyBorder="1" applyAlignment="1">
      <alignment horizontal="center" vertical="center" wrapText="1"/>
      <protection/>
    </xf>
    <xf numFmtId="184" fontId="4" fillId="0" borderId="11" xfId="40" applyNumberFormat="1" applyFont="1" applyFill="1" applyBorder="1" applyAlignment="1">
      <alignment horizontal="center" vertical="center" wrapText="1"/>
      <protection/>
    </xf>
    <xf numFmtId="177" fontId="4" fillId="0" borderId="11" xfId="40" applyNumberFormat="1" applyFont="1" applyFill="1" applyBorder="1" applyAlignment="1">
      <alignment horizontal="center" vertical="center" wrapText="1"/>
      <protection/>
    </xf>
    <xf numFmtId="177" fontId="4" fillId="0" borderId="11" xfId="40" applyNumberFormat="1" applyFont="1" applyBorder="1" applyAlignment="1">
      <alignment horizontal="center" vertical="center" wrapText="1"/>
      <protection/>
    </xf>
    <xf numFmtId="177" fontId="4" fillId="0" borderId="12" xfId="40" applyNumberFormat="1" applyFont="1" applyFill="1" applyBorder="1" applyAlignment="1">
      <alignment horizontal="center" vertical="center" wrapText="1"/>
      <protection/>
    </xf>
    <xf numFmtId="184" fontId="4" fillId="0" borderId="11" xfId="40" applyNumberFormat="1" applyFont="1" applyFill="1" applyBorder="1" applyAlignment="1">
      <alignment horizontal="center" vertical="center"/>
      <protection/>
    </xf>
    <xf numFmtId="178" fontId="4" fillId="0" borderId="11" xfId="40" applyNumberFormat="1" applyFont="1" applyFill="1" applyBorder="1" applyAlignment="1">
      <alignment horizontal="center" vertical="center"/>
      <protection/>
    </xf>
    <xf numFmtId="0" fontId="4" fillId="0" borderId="11" xfId="40" applyNumberFormat="1" applyFont="1" applyFill="1" applyBorder="1" applyAlignment="1">
      <alignment horizontal="center" vertical="center"/>
      <protection/>
    </xf>
    <xf numFmtId="178" fontId="0" fillId="0" borderId="0" xfId="40" applyNumberFormat="1">
      <alignment/>
      <protection/>
    </xf>
    <xf numFmtId="184" fontId="0" fillId="0" borderId="0" xfId="40" applyNumberFormat="1">
      <alignment/>
      <protection/>
    </xf>
    <xf numFmtId="0" fontId="8" fillId="0" borderId="11" xfId="40" applyFont="1" applyBorder="1" applyAlignment="1">
      <alignment horizontal="center" vertical="center" wrapText="1"/>
      <protection/>
    </xf>
    <xf numFmtId="49" fontId="8" fillId="0" borderId="13" xfId="40" applyNumberFormat="1" applyFont="1" applyBorder="1" applyAlignment="1">
      <alignment horizontal="center" vertical="center" wrapText="1"/>
      <protection/>
    </xf>
    <xf numFmtId="49" fontId="0" fillId="0" borderId="0" xfId="40" applyNumberFormat="1">
      <alignment/>
      <protection/>
    </xf>
    <xf numFmtId="179" fontId="4" fillId="0" borderId="10" xfId="44" applyNumberFormat="1" applyFont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180" fontId="4" fillId="0" borderId="10" xfId="40" applyNumberFormat="1" applyFont="1" applyFill="1" applyBorder="1" applyAlignment="1">
      <alignment horizontal="center" vertical="center" wrapText="1"/>
      <protection/>
    </xf>
    <xf numFmtId="177" fontId="4" fillId="0" borderId="10" xfId="40" applyNumberFormat="1" applyFont="1" applyFill="1" applyBorder="1" applyAlignment="1">
      <alignment horizontal="center" vertical="center" wrapText="1"/>
      <protection/>
    </xf>
    <xf numFmtId="177" fontId="4" fillId="0" borderId="10" xfId="40" applyNumberFormat="1" applyFont="1" applyBorder="1" applyAlignment="1">
      <alignment horizontal="center" vertical="center" wrapText="1"/>
      <protection/>
    </xf>
    <xf numFmtId="180" fontId="7" fillId="0" borderId="10" xfId="40" applyNumberFormat="1" applyFont="1" applyFill="1" applyBorder="1" applyAlignment="1">
      <alignment horizontal="center" vertical="center" wrapText="1"/>
      <protection/>
    </xf>
    <xf numFmtId="178" fontId="7" fillId="0" borderId="10" xfId="40" applyNumberFormat="1" applyFont="1" applyFill="1" applyBorder="1" applyAlignment="1">
      <alignment horizontal="center" vertical="center"/>
      <protection/>
    </xf>
    <xf numFmtId="0" fontId="7" fillId="0" borderId="10" xfId="40" applyFont="1" applyFill="1" applyBorder="1" applyAlignment="1">
      <alignment horizontal="center" vertical="center"/>
      <protection/>
    </xf>
    <xf numFmtId="184" fontId="2" fillId="0" borderId="10" xfId="40" applyNumberFormat="1" applyFont="1" applyFill="1" applyBorder="1" applyAlignment="1">
      <alignment horizontal="center" vertical="center" wrapText="1"/>
      <protection/>
    </xf>
    <xf numFmtId="179" fontId="2" fillId="0" borderId="10" xfId="40" applyNumberFormat="1" applyFont="1" applyFill="1" applyBorder="1" applyAlignment="1">
      <alignment horizontal="center" vertical="center" wrapText="1"/>
      <protection/>
    </xf>
    <xf numFmtId="180" fontId="1" fillId="0" borderId="10" xfId="40" applyNumberFormat="1" applyFont="1" applyFill="1" applyBorder="1" applyAlignment="1">
      <alignment horizontal="center" vertical="center" wrapText="1"/>
      <protection/>
    </xf>
    <xf numFmtId="184" fontId="0" fillId="0" borderId="10" xfId="40" applyNumberFormat="1" applyBorder="1" applyAlignment="1">
      <alignment horizontal="center" vertical="center"/>
      <protection/>
    </xf>
    <xf numFmtId="0" fontId="0" fillId="0" borderId="10" xfId="40" applyBorder="1" applyAlignment="1">
      <alignment horizontal="center" vertical="center"/>
      <protection/>
    </xf>
    <xf numFmtId="179" fontId="1" fillId="0" borderId="10" xfId="40" applyNumberFormat="1" applyFont="1" applyFill="1" applyBorder="1" applyAlignment="1">
      <alignment horizontal="center" vertical="center"/>
      <protection/>
    </xf>
    <xf numFmtId="0" fontId="1" fillId="0" borderId="10" xfId="40" applyNumberFormat="1" applyFont="1" applyFill="1" applyBorder="1" applyAlignment="1">
      <alignment horizontal="center" vertical="center" wrapText="1"/>
      <protection/>
    </xf>
    <xf numFmtId="0" fontId="1" fillId="0" borderId="10" xfId="40" applyNumberFormat="1" applyFont="1" applyFill="1" applyBorder="1" applyAlignment="1">
      <alignment horizontal="center" vertical="center"/>
      <protection/>
    </xf>
    <xf numFmtId="184" fontId="1" fillId="0" borderId="10" xfId="40" applyNumberFormat="1" applyFont="1" applyFill="1" applyBorder="1" applyAlignment="1">
      <alignment horizontal="center" vertical="center"/>
      <protection/>
    </xf>
    <xf numFmtId="178" fontId="1" fillId="0" borderId="10" xfId="40" applyNumberFormat="1" applyFont="1" applyFill="1" applyBorder="1" applyAlignment="1">
      <alignment horizontal="center" vertical="center"/>
      <protection/>
    </xf>
    <xf numFmtId="0" fontId="1" fillId="0" borderId="10" xfId="40" applyFont="1" applyFill="1" applyBorder="1" applyAlignment="1">
      <alignment horizontal="center" vertical="center"/>
      <protection/>
    </xf>
    <xf numFmtId="179" fontId="0" fillId="0" borderId="0" xfId="40" applyNumberFormat="1">
      <alignment/>
      <protection/>
    </xf>
    <xf numFmtId="0" fontId="0" fillId="0" borderId="14" xfId="44" applyBorder="1">
      <alignment vertical="center"/>
      <protection/>
    </xf>
    <xf numFmtId="184" fontId="0" fillId="0" borderId="0" xfId="44" applyNumberFormat="1" applyBorder="1">
      <alignment vertical="center"/>
      <protection/>
    </xf>
    <xf numFmtId="179" fontId="0" fillId="0" borderId="0" xfId="44" applyNumberFormat="1" applyBorder="1">
      <alignment vertical="center"/>
      <protection/>
    </xf>
    <xf numFmtId="184" fontId="0" fillId="0" borderId="0" xfId="44" applyNumberFormat="1" applyBorder="1" applyAlignment="1">
      <alignment horizontal="center" vertical="center"/>
      <protection/>
    </xf>
    <xf numFmtId="0" fontId="0" fillId="0" borderId="0" xfId="40" applyFont="1">
      <alignment/>
      <protection/>
    </xf>
    <xf numFmtId="1" fontId="4" fillId="0" borderId="11" xfId="40" applyNumberFormat="1" applyFont="1" applyFill="1" applyBorder="1" applyAlignment="1">
      <alignment horizontal="center" vertical="center"/>
      <protection/>
    </xf>
    <xf numFmtId="184" fontId="7" fillId="0" borderId="0" xfId="40" applyNumberFormat="1" applyFont="1">
      <alignment/>
      <protection/>
    </xf>
    <xf numFmtId="0" fontId="0" fillId="0" borderId="0" xfId="40" applyFont="1">
      <alignment/>
      <protection/>
    </xf>
    <xf numFmtId="0" fontId="7" fillId="0" borderId="0" xfId="40" applyFont="1">
      <alignment/>
      <protection/>
    </xf>
    <xf numFmtId="0" fontId="8" fillId="0" borderId="15" xfId="40" applyFont="1" applyBorder="1" applyAlignment="1">
      <alignment horizontal="center" vertical="center" wrapText="1"/>
      <protection/>
    </xf>
    <xf numFmtId="49" fontId="8" fillId="0" borderId="16" xfId="40" applyNumberFormat="1" applyFont="1" applyBorder="1" applyAlignment="1">
      <alignment horizontal="center" vertical="center" wrapText="1"/>
      <protection/>
    </xf>
    <xf numFmtId="180" fontId="1" fillId="0" borderId="15" xfId="40" applyNumberFormat="1" applyFont="1" applyFill="1" applyBorder="1" applyAlignment="1">
      <alignment horizontal="center" wrapText="1"/>
      <protection/>
    </xf>
    <xf numFmtId="178" fontId="1" fillId="0" borderId="15" xfId="40" applyNumberFormat="1" applyFont="1" applyFill="1" applyBorder="1" applyAlignment="1">
      <alignment vertical="center"/>
      <protection/>
    </xf>
    <xf numFmtId="0" fontId="1" fillId="0" borderId="15" xfId="40" applyNumberFormat="1" applyFont="1" applyFill="1" applyBorder="1" applyAlignment="1">
      <alignment horizontal="center" vertical="center" wrapText="1"/>
      <protection/>
    </xf>
    <xf numFmtId="0" fontId="1" fillId="0" borderId="15" xfId="40" applyNumberFormat="1" applyFont="1" applyFill="1" applyBorder="1">
      <alignment/>
      <protection/>
    </xf>
    <xf numFmtId="0" fontId="4" fillId="0" borderId="11" xfId="40" applyFont="1" applyFill="1" applyBorder="1" applyAlignment="1">
      <alignment horizontal="center" vertical="center" wrapText="1"/>
      <protection/>
    </xf>
    <xf numFmtId="49" fontId="4" fillId="0" borderId="11" xfId="40" applyNumberFormat="1" applyFont="1" applyFill="1" applyBorder="1" applyAlignment="1">
      <alignment horizontal="center" vertical="center" wrapText="1"/>
      <protection/>
    </xf>
    <xf numFmtId="180" fontId="4" fillId="0" borderId="11" xfId="40" applyNumberFormat="1" applyFont="1" applyFill="1" applyBorder="1" applyAlignment="1">
      <alignment horizontal="center" vertical="center" wrapText="1"/>
      <protection/>
    </xf>
    <xf numFmtId="177" fontId="4" fillId="0" borderId="11" xfId="40" applyNumberFormat="1" applyFont="1" applyFill="1" applyBorder="1" applyAlignment="1">
      <alignment horizontal="center" vertical="center" wrapText="1"/>
      <protection/>
    </xf>
    <xf numFmtId="177" fontId="4" fillId="0" borderId="11" xfId="40" applyNumberFormat="1" applyFont="1" applyBorder="1" applyAlignment="1">
      <alignment horizontal="center" vertical="center" wrapText="1"/>
      <protection/>
    </xf>
    <xf numFmtId="0" fontId="9" fillId="0" borderId="11" xfId="40" applyFont="1" applyBorder="1" applyAlignment="1">
      <alignment horizontal="center" vertical="center" wrapText="1"/>
      <protection/>
    </xf>
    <xf numFmtId="1" fontId="9" fillId="0" borderId="11" xfId="40" applyNumberFormat="1" applyFont="1" applyBorder="1" applyAlignment="1">
      <alignment horizontal="center" vertical="center" wrapText="1"/>
      <protection/>
    </xf>
    <xf numFmtId="178" fontId="4" fillId="0" borderId="11" xfId="40" applyNumberFormat="1" applyFont="1" applyFill="1" applyBorder="1" applyAlignment="1">
      <alignment horizontal="center" vertical="center"/>
      <protection/>
    </xf>
    <xf numFmtId="0" fontId="4" fillId="0" borderId="11" xfId="40" applyNumberFormat="1" applyFont="1" applyFill="1" applyBorder="1" applyAlignment="1">
      <alignment horizontal="center" vertical="center" wrapText="1"/>
      <protection/>
    </xf>
    <xf numFmtId="0" fontId="4" fillId="0" borderId="11" xfId="40" applyNumberFormat="1" applyFont="1" applyFill="1" applyBorder="1" applyAlignment="1">
      <alignment horizontal="center" vertical="center"/>
      <protection/>
    </xf>
    <xf numFmtId="177" fontId="4" fillId="0" borderId="11" xfId="40" applyNumberFormat="1" applyFont="1" applyFill="1" applyBorder="1" applyAlignment="1">
      <alignment horizontal="center" vertical="center"/>
      <protection/>
    </xf>
    <xf numFmtId="0" fontId="0" fillId="0" borderId="0" xfId="43" applyFill="1" applyAlignment="1">
      <alignment/>
      <protection/>
    </xf>
    <xf numFmtId="0" fontId="2" fillId="0" borderId="11" xfId="43" applyFont="1" applyFill="1" applyBorder="1" applyAlignment="1">
      <alignment horizontal="center" vertical="center" wrapText="1"/>
      <protection/>
    </xf>
    <xf numFmtId="0" fontId="2" fillId="0" borderId="11" xfId="43" applyNumberFormat="1" applyFont="1" applyFill="1" applyBorder="1" applyAlignment="1">
      <alignment horizontal="center" vertical="center" wrapText="1"/>
      <protection/>
    </xf>
    <xf numFmtId="180" fontId="2" fillId="0" borderId="11" xfId="43" applyNumberFormat="1" applyFont="1" applyFill="1" applyBorder="1" applyAlignment="1">
      <alignment horizontal="center" vertical="center" wrapText="1"/>
      <protection/>
    </xf>
    <xf numFmtId="177" fontId="2" fillId="0" borderId="11" xfId="43" applyNumberFormat="1" applyFont="1" applyFill="1" applyBorder="1" applyAlignment="1">
      <alignment horizontal="center" vertical="center" wrapText="1"/>
      <protection/>
    </xf>
    <xf numFmtId="0" fontId="9" fillId="0" borderId="11" xfId="43" applyFont="1" applyFill="1" applyBorder="1" applyAlignment="1" applyProtection="1">
      <alignment horizontal="center" vertical="center"/>
      <protection/>
    </xf>
    <xf numFmtId="0" fontId="10" fillId="0" borderId="11" xfId="43" applyNumberFormat="1" applyFont="1" applyFill="1" applyBorder="1" applyAlignment="1" applyProtection="1">
      <alignment horizontal="center" vertical="center"/>
      <protection/>
    </xf>
    <xf numFmtId="180" fontId="4" fillId="0" borderId="11" xfId="43" applyNumberFormat="1" applyFont="1" applyFill="1" applyBorder="1" applyAlignment="1">
      <alignment horizontal="center" vertical="center" wrapText="1"/>
      <protection/>
    </xf>
    <xf numFmtId="177" fontId="4" fillId="0" borderId="11" xfId="43" applyNumberFormat="1" applyFont="1" applyFill="1" applyBorder="1" applyAlignment="1">
      <alignment horizontal="center" vertical="center"/>
      <protection/>
    </xf>
    <xf numFmtId="185" fontId="4" fillId="0" borderId="11" xfId="43" applyNumberFormat="1" applyFont="1" applyFill="1" applyBorder="1" applyAlignment="1">
      <alignment horizontal="center" vertical="center"/>
      <protection/>
    </xf>
    <xf numFmtId="178" fontId="4" fillId="0" borderId="11" xfId="43" applyNumberFormat="1" applyFont="1" applyFill="1" applyBorder="1" applyAlignment="1">
      <alignment horizontal="center" vertical="center"/>
      <protection/>
    </xf>
    <xf numFmtId="0" fontId="4" fillId="0" borderId="11" xfId="43" applyNumberFormat="1" applyFont="1" applyFill="1" applyBorder="1" applyAlignment="1">
      <alignment horizontal="center" vertical="center" wrapText="1"/>
      <protection/>
    </xf>
    <xf numFmtId="0" fontId="4" fillId="0" borderId="11" xfId="43" applyNumberFormat="1" applyFont="1" applyFill="1" applyBorder="1" applyAlignment="1">
      <alignment horizontal="center" vertical="center"/>
      <protection/>
    </xf>
    <xf numFmtId="0" fontId="4" fillId="0" borderId="11" xfId="43" applyFont="1" applyFill="1" applyBorder="1" applyAlignment="1">
      <alignment horizontal="center" vertical="center"/>
      <protection/>
    </xf>
    <xf numFmtId="0" fontId="11" fillId="0" borderId="0" xfId="43" applyNumberFormat="1" applyFont="1" applyFill="1" applyAlignment="1" applyProtection="1">
      <alignment/>
      <protection/>
    </xf>
    <xf numFmtId="0" fontId="11" fillId="0" borderId="0" xfId="43" applyFont="1" applyFill="1" applyAlignment="1" applyProtection="1">
      <alignment/>
      <protection/>
    </xf>
    <xf numFmtId="0" fontId="0" fillId="0" borderId="0" xfId="43" applyNumberFormat="1" applyFill="1" applyAlignment="1">
      <alignment/>
      <protection/>
    </xf>
    <xf numFmtId="0" fontId="0" fillId="0" borderId="0" xfId="41">
      <alignment/>
      <protection/>
    </xf>
    <xf numFmtId="0" fontId="2" fillId="0" borderId="17" xfId="41" applyFont="1" applyFill="1" applyBorder="1" applyAlignment="1">
      <alignment horizontal="center" vertical="center" wrapText="1"/>
      <protection/>
    </xf>
    <xf numFmtId="49" fontId="2" fillId="0" borderId="17" xfId="41" applyNumberFormat="1" applyFont="1" applyFill="1" applyBorder="1" applyAlignment="1">
      <alignment horizontal="center" vertical="center" wrapText="1"/>
      <protection/>
    </xf>
    <xf numFmtId="180" fontId="2" fillId="0" borderId="17" xfId="41" applyNumberFormat="1" applyFont="1" applyFill="1" applyBorder="1" applyAlignment="1">
      <alignment horizontal="center" vertical="center" wrapText="1"/>
      <protection/>
    </xf>
    <xf numFmtId="187" fontId="2" fillId="0" borderId="17" xfId="41" applyNumberFormat="1" applyFont="1" applyFill="1" applyBorder="1" applyAlignment="1">
      <alignment horizontal="center" vertical="center" wrapText="1"/>
      <protection/>
    </xf>
    <xf numFmtId="177" fontId="2" fillId="0" borderId="17" xfId="41" applyNumberFormat="1" applyFont="1" applyFill="1" applyBorder="1" applyAlignment="1">
      <alignment horizontal="center" vertical="center" wrapText="1"/>
      <protection/>
    </xf>
    <xf numFmtId="177" fontId="2" fillId="0" borderId="17" xfId="41" applyNumberFormat="1" applyFont="1" applyBorder="1" applyAlignment="1">
      <alignment horizontal="center" vertical="center" wrapText="1"/>
      <protection/>
    </xf>
    <xf numFmtId="0" fontId="12" fillId="0" borderId="11" xfId="43" applyFont="1" applyFill="1" applyBorder="1" applyAlignment="1">
      <alignment vertical="center"/>
      <protection/>
    </xf>
    <xf numFmtId="49" fontId="12" fillId="0" borderId="11" xfId="43" applyNumberFormat="1" applyFont="1" applyFill="1" applyBorder="1" applyAlignment="1">
      <alignment vertical="center"/>
      <protection/>
    </xf>
    <xf numFmtId="180" fontId="13" fillId="0" borderId="11" xfId="41" applyNumberFormat="1" applyFont="1" applyFill="1" applyBorder="1" applyAlignment="1">
      <alignment horizontal="center" vertical="center" wrapText="1"/>
      <protection/>
    </xf>
    <xf numFmtId="184" fontId="4" fillId="0" borderId="11" xfId="41" applyNumberFormat="1" applyFont="1" applyFill="1" applyBorder="1" applyAlignment="1">
      <alignment horizontal="center" vertical="center"/>
      <protection/>
    </xf>
    <xf numFmtId="178" fontId="4" fillId="0" borderId="11" xfId="41" applyNumberFormat="1" applyFont="1" applyFill="1" applyBorder="1" applyAlignment="1">
      <alignment horizontal="center" vertical="center"/>
      <protection/>
    </xf>
    <xf numFmtId="0" fontId="4" fillId="0" borderId="11" xfId="45" applyFont="1" applyBorder="1" applyAlignment="1">
      <alignment horizontal="center" vertical="center" wrapText="1"/>
      <protection/>
    </xf>
    <xf numFmtId="0" fontId="4" fillId="0" borderId="11" xfId="41" applyNumberFormat="1" applyFont="1" applyFill="1" applyBorder="1" applyAlignment="1">
      <alignment horizontal="center" vertical="center"/>
      <protection/>
    </xf>
    <xf numFmtId="187" fontId="0" fillId="0" borderId="0" xfId="41" applyNumberFormat="1">
      <alignment/>
      <protection/>
    </xf>
    <xf numFmtId="184" fontId="4" fillId="0" borderId="11" xfId="41" applyNumberFormat="1" applyFont="1" applyFill="1" applyBorder="1" applyAlignment="1">
      <alignment horizontal="center" vertical="center" wrapText="1"/>
      <protection/>
    </xf>
    <xf numFmtId="49" fontId="0" fillId="0" borderId="0" xfId="41" applyNumberFormat="1">
      <alignment/>
      <protection/>
    </xf>
    <xf numFmtId="0" fontId="0" fillId="0" borderId="0" xfId="43">
      <alignment vertical="center"/>
      <protection/>
    </xf>
    <xf numFmtId="178" fontId="4" fillId="0" borderId="10" xfId="44" applyNumberFormat="1" applyFont="1" applyBorder="1" applyAlignment="1">
      <alignment horizontal="center" vertical="center" wrapText="1"/>
      <protection/>
    </xf>
    <xf numFmtId="0" fontId="3" fillId="0" borderId="0" xfId="40" applyFont="1" applyAlignment="1">
      <alignment vertical="center"/>
      <protection/>
    </xf>
    <xf numFmtId="0" fontId="1" fillId="0" borderId="10" xfId="40" applyFont="1" applyBorder="1" applyAlignment="1">
      <alignment horizontal="center" vertical="center" wrapText="1"/>
      <protection/>
    </xf>
    <xf numFmtId="190" fontId="8" fillId="0" borderId="10" xfId="40" applyNumberFormat="1" applyFont="1" applyBorder="1" applyAlignment="1">
      <alignment horizontal="center" vertical="center" wrapText="1"/>
      <protection/>
    </xf>
    <xf numFmtId="0" fontId="8" fillId="0" borderId="10" xfId="40" applyFont="1" applyBorder="1" applyAlignment="1">
      <alignment horizontal="center" vertical="center" wrapText="1"/>
      <protection/>
    </xf>
    <xf numFmtId="181" fontId="8" fillId="0" borderId="10" xfId="40" applyNumberFormat="1" applyFont="1" applyBorder="1" applyAlignment="1">
      <alignment horizontal="center" vertical="center" wrapText="1"/>
      <protection/>
    </xf>
    <xf numFmtId="0" fontId="2" fillId="0" borderId="11" xfId="40" applyFont="1" applyFill="1" applyBorder="1" applyAlignment="1">
      <alignment horizontal="center" vertical="center" wrapText="1"/>
      <protection/>
    </xf>
    <xf numFmtId="180" fontId="2" fillId="0" borderId="11" xfId="40" applyNumberFormat="1" applyFont="1" applyFill="1" applyBorder="1" applyAlignment="1">
      <alignment horizontal="center" vertical="center" wrapText="1"/>
      <protection/>
    </xf>
    <xf numFmtId="177" fontId="2" fillId="0" borderId="11" xfId="40" applyNumberFormat="1" applyFont="1" applyFill="1" applyBorder="1" applyAlignment="1">
      <alignment horizontal="center" vertical="center" wrapText="1"/>
      <protection/>
    </xf>
    <xf numFmtId="177" fontId="2" fillId="0" borderId="11" xfId="40" applyNumberFormat="1" applyFont="1" applyBorder="1" applyAlignment="1">
      <alignment horizontal="center" vertical="center" wrapText="1"/>
      <protection/>
    </xf>
    <xf numFmtId="0" fontId="0" fillId="0" borderId="0" xfId="40" applyFont="1">
      <alignment/>
      <protection/>
    </xf>
    <xf numFmtId="0" fontId="4" fillId="0" borderId="11" xfId="40" applyFont="1" applyFill="1" applyBorder="1" applyAlignment="1">
      <alignment horizontal="center" vertical="center" wrapText="1"/>
      <protection/>
    </xf>
    <xf numFmtId="180" fontId="4" fillId="0" borderId="11" xfId="40" applyNumberFormat="1" applyFont="1" applyFill="1" applyBorder="1" applyAlignment="1">
      <alignment horizontal="center" vertical="center" wrapText="1"/>
      <protection/>
    </xf>
    <xf numFmtId="177" fontId="4" fillId="0" borderId="11" xfId="40" applyNumberFormat="1" applyFont="1" applyFill="1" applyBorder="1" applyAlignment="1">
      <alignment horizontal="center" vertical="center" wrapText="1"/>
      <protection/>
    </xf>
    <xf numFmtId="177" fontId="4" fillId="0" borderId="11" xfId="40" applyNumberFormat="1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190" fontId="4" fillId="0" borderId="11" xfId="0" applyNumberFormat="1" applyFont="1" applyBorder="1" applyAlignment="1">
      <alignment horizontal="center" vertical="center"/>
    </xf>
    <xf numFmtId="178" fontId="4" fillId="0" borderId="11" xfId="40" applyNumberFormat="1" applyFont="1" applyFill="1" applyBorder="1" applyAlignment="1">
      <alignment horizontal="center" vertical="center"/>
      <protection/>
    </xf>
    <xf numFmtId="0" fontId="4" fillId="0" borderId="11" xfId="44" applyFont="1" applyBorder="1" applyAlignment="1">
      <alignment horizontal="center" vertical="center" wrapText="1"/>
      <protection/>
    </xf>
    <xf numFmtId="0" fontId="4" fillId="0" borderId="11" xfId="40" applyNumberFormat="1" applyFont="1" applyFill="1" applyBorder="1" applyAlignment="1">
      <alignment horizontal="center" vertical="center"/>
      <protection/>
    </xf>
    <xf numFmtId="180" fontId="4" fillId="0" borderId="11" xfId="40" applyNumberFormat="1" applyFont="1" applyFill="1" applyBorder="1" applyAlignment="1">
      <alignment horizontal="center" wrapText="1"/>
      <protection/>
    </xf>
    <xf numFmtId="1" fontId="4" fillId="0" borderId="11" xfId="40" applyNumberFormat="1" applyFont="1" applyFill="1" applyBorder="1" applyAlignment="1">
      <alignment horizontal="center" wrapText="1"/>
      <protection/>
    </xf>
    <xf numFmtId="178" fontId="4" fillId="0" borderId="11" xfId="40" applyNumberFormat="1" applyFont="1" applyFill="1" applyBorder="1" applyAlignment="1">
      <alignment vertical="center"/>
      <protection/>
    </xf>
    <xf numFmtId="0" fontId="4" fillId="0" borderId="11" xfId="40" applyNumberFormat="1" applyFont="1" applyFill="1" applyBorder="1" applyAlignment="1">
      <alignment horizontal="center" vertical="center" wrapText="1"/>
      <protection/>
    </xf>
    <xf numFmtId="0" fontId="4" fillId="0" borderId="11" xfId="40" applyNumberFormat="1" applyFont="1" applyFill="1" applyBorder="1">
      <alignment/>
      <protection/>
    </xf>
    <xf numFmtId="178" fontId="4" fillId="0" borderId="11" xfId="40" applyNumberFormat="1" applyFont="1" applyFill="1" applyBorder="1" applyAlignment="1">
      <alignment horizontal="center" vertical="center"/>
      <protection/>
    </xf>
    <xf numFmtId="0" fontId="3" fillId="0" borderId="0" xfId="40" applyFont="1" applyAlignment="1">
      <alignment horizontal="center" vertical="center"/>
      <protection/>
    </xf>
    <xf numFmtId="0" fontId="3" fillId="0" borderId="0" xfId="41" applyFont="1" applyAlignment="1">
      <alignment horizontal="center" vertical="center"/>
      <protection/>
    </xf>
    <xf numFmtId="49" fontId="3" fillId="0" borderId="0" xfId="41" applyNumberFormat="1" applyFont="1" applyAlignment="1">
      <alignment horizontal="center" vertical="center"/>
      <protection/>
    </xf>
    <xf numFmtId="0" fontId="3" fillId="0" borderId="0" xfId="43" applyFont="1" applyFill="1" applyAlignment="1">
      <alignment horizontal="center" vertical="center"/>
      <protection/>
    </xf>
    <xf numFmtId="0" fontId="3" fillId="0" borderId="0" xfId="43" applyNumberFormat="1" applyFont="1" applyFill="1" applyAlignment="1">
      <alignment horizontal="center" vertical="center"/>
      <protection/>
    </xf>
    <xf numFmtId="0" fontId="3" fillId="0" borderId="18" xfId="40" applyFont="1" applyBorder="1" applyAlignment="1">
      <alignment horizontal="center" vertical="center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_吉水县2013年中小学教师招聘考试成绩(排名）" xfId="44"/>
    <cellStyle name="常规_吉水县2013年中小学教师招聘考试成绩(排名） 2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zoomScale="115" zoomScaleNormal="115" zoomScalePageLayoutView="0" workbookViewId="0" topLeftCell="A1">
      <pane ySplit="2" topLeftCell="A3" activePane="bottomLeft" state="frozen"/>
      <selection pane="topLeft" activeCell="A1" sqref="A1"/>
      <selection pane="bottomLeft" activeCell="Q20" sqref="Q20"/>
    </sheetView>
  </sheetViews>
  <sheetFormatPr defaultColWidth="9.00390625" defaultRowHeight="14.25"/>
  <cols>
    <col min="1" max="1" width="9.00390625" style="8" customWidth="1"/>
    <col min="2" max="2" width="14.125" style="8" customWidth="1"/>
    <col min="3" max="3" width="9.00390625" style="8" customWidth="1"/>
    <col min="4" max="4" width="8.625" style="8" customWidth="1"/>
    <col min="5" max="5" width="9.50390625" style="8" bestFit="1" customWidth="1"/>
    <col min="6" max="6" width="9.00390625" style="8" customWidth="1"/>
    <col min="7" max="7" width="9.375" style="31" customWidth="1"/>
    <col min="8" max="8" width="8.375" style="8" customWidth="1"/>
    <col min="9" max="9" width="9.50390625" style="8" bestFit="1" customWidth="1"/>
    <col min="10" max="10" width="9.625" style="8" customWidth="1"/>
    <col min="11" max="11" width="9.50390625" style="8" bestFit="1" customWidth="1"/>
    <col min="12" max="12" width="4.875" style="8" customWidth="1"/>
    <col min="13" max="13" width="9.00390625" style="8" customWidth="1"/>
    <col min="14" max="14" width="6.125" style="8" hidden="1" customWidth="1"/>
    <col min="15" max="15" width="7.875" style="8" hidden="1" customWidth="1"/>
    <col min="16" max="16384" width="9.00390625" style="8" customWidth="1"/>
  </cols>
  <sheetData>
    <row r="1" spans="1:13" ht="23.25" thickBot="1">
      <c r="A1" s="142" t="s">
        <v>27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5" ht="24.75" thickBot="1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2" t="s">
        <v>5</v>
      </c>
      <c r="G2" s="23" t="s">
        <v>6</v>
      </c>
      <c r="H2" s="21" t="s">
        <v>7</v>
      </c>
      <c r="I2" s="21" t="s">
        <v>8</v>
      </c>
      <c r="J2" s="21" t="s">
        <v>9</v>
      </c>
      <c r="K2" s="24" t="s">
        <v>10</v>
      </c>
      <c r="L2" s="24" t="s">
        <v>11</v>
      </c>
      <c r="M2" s="25" t="s">
        <v>12</v>
      </c>
      <c r="N2" s="26" t="s">
        <v>15</v>
      </c>
      <c r="O2" s="59" t="s">
        <v>28</v>
      </c>
    </row>
    <row r="3" spans="1:15" ht="21.75" customHeight="1">
      <c r="A3" s="29" t="s">
        <v>38</v>
      </c>
      <c r="B3" s="60">
        <v>136241602207</v>
      </c>
      <c r="C3" s="29">
        <v>80</v>
      </c>
      <c r="D3" s="29">
        <v>74.5</v>
      </c>
      <c r="E3" s="29">
        <v>154.5</v>
      </c>
      <c r="F3" s="22">
        <f aca="true" t="shared" si="0" ref="F3:F37">E3*0.25</f>
        <v>38.625</v>
      </c>
      <c r="G3" s="27">
        <v>90.2</v>
      </c>
      <c r="H3" s="28">
        <v>0.9899</v>
      </c>
      <c r="I3" s="28">
        <f aca="true" t="shared" si="1" ref="I3:I37">G3*H3</f>
        <v>89.28898000000001</v>
      </c>
      <c r="J3" s="28">
        <f aca="true" t="shared" si="2" ref="J3:J37">I3*0.5</f>
        <v>44.644490000000005</v>
      </c>
      <c r="K3" s="28">
        <f aca="true" t="shared" si="3" ref="K3:K37">F3+J3</f>
        <v>83.26949</v>
      </c>
      <c r="L3" s="18">
        <f aca="true" t="shared" si="4" ref="L3:L37">RANK(K3,K$3:K$37)</f>
        <v>1</v>
      </c>
      <c r="M3" s="29" t="s">
        <v>13</v>
      </c>
      <c r="N3" s="8">
        <v>1</v>
      </c>
      <c r="O3" s="8">
        <v>1</v>
      </c>
    </row>
    <row r="4" spans="1:15" ht="21.75" customHeight="1">
      <c r="A4" s="29" t="s">
        <v>39</v>
      </c>
      <c r="B4" s="60">
        <v>136241602630</v>
      </c>
      <c r="C4" s="29">
        <v>81</v>
      </c>
      <c r="D4" s="29">
        <v>72</v>
      </c>
      <c r="E4" s="29">
        <v>153</v>
      </c>
      <c r="F4" s="22">
        <f t="shared" si="0"/>
        <v>38.25</v>
      </c>
      <c r="G4" s="27">
        <v>87.6</v>
      </c>
      <c r="H4" s="28">
        <v>0.9899</v>
      </c>
      <c r="I4" s="28">
        <f t="shared" si="1"/>
        <v>86.71524</v>
      </c>
      <c r="J4" s="28">
        <f t="shared" si="2"/>
        <v>43.35762</v>
      </c>
      <c r="K4" s="28">
        <f t="shared" si="3"/>
        <v>81.60762</v>
      </c>
      <c r="L4" s="18">
        <f t="shared" si="4"/>
        <v>2</v>
      </c>
      <c r="M4" s="29" t="s">
        <v>13</v>
      </c>
      <c r="O4" s="8">
        <v>1</v>
      </c>
    </row>
    <row r="5" spans="1:15" ht="21.75" customHeight="1">
      <c r="A5" s="29" t="s">
        <v>46</v>
      </c>
      <c r="B5" s="60">
        <v>136241603016</v>
      </c>
      <c r="C5" s="29">
        <v>80.5</v>
      </c>
      <c r="D5" s="29">
        <v>65</v>
      </c>
      <c r="E5" s="29">
        <v>145.5</v>
      </c>
      <c r="F5" s="22">
        <f t="shared" si="0"/>
        <v>36.375</v>
      </c>
      <c r="G5" s="27">
        <v>91</v>
      </c>
      <c r="H5" s="28">
        <v>0.9899</v>
      </c>
      <c r="I5" s="28">
        <f t="shared" si="1"/>
        <v>90.0809</v>
      </c>
      <c r="J5" s="28">
        <f t="shared" si="2"/>
        <v>45.04045</v>
      </c>
      <c r="K5" s="28">
        <f t="shared" si="3"/>
        <v>81.41544999999999</v>
      </c>
      <c r="L5" s="18">
        <f t="shared" si="4"/>
        <v>3</v>
      </c>
      <c r="M5" s="29" t="s">
        <v>13</v>
      </c>
      <c r="O5" s="8">
        <v>1</v>
      </c>
    </row>
    <row r="6" spans="1:15" ht="21.75" customHeight="1">
      <c r="A6" s="29" t="s">
        <v>41</v>
      </c>
      <c r="B6" s="60">
        <v>136241602107</v>
      </c>
      <c r="C6" s="29">
        <v>85</v>
      </c>
      <c r="D6" s="29">
        <v>65.5</v>
      </c>
      <c r="E6" s="29">
        <v>150.5</v>
      </c>
      <c r="F6" s="22">
        <f t="shared" si="0"/>
        <v>37.625</v>
      </c>
      <c r="G6" s="27">
        <v>88.4</v>
      </c>
      <c r="H6" s="28">
        <v>0.9899</v>
      </c>
      <c r="I6" s="28">
        <f t="shared" si="1"/>
        <v>87.50716</v>
      </c>
      <c r="J6" s="28">
        <f t="shared" si="2"/>
        <v>43.75358</v>
      </c>
      <c r="K6" s="28">
        <f t="shared" si="3"/>
        <v>81.37858</v>
      </c>
      <c r="L6" s="18">
        <f t="shared" si="4"/>
        <v>4</v>
      </c>
      <c r="M6" s="29" t="s">
        <v>13</v>
      </c>
      <c r="N6" s="8">
        <v>1</v>
      </c>
      <c r="O6" s="8">
        <v>1</v>
      </c>
    </row>
    <row r="7" spans="1:15" ht="21.75" customHeight="1">
      <c r="A7" s="29" t="s">
        <v>40</v>
      </c>
      <c r="B7" s="60">
        <v>136241600521</v>
      </c>
      <c r="C7" s="29">
        <v>84.5</v>
      </c>
      <c r="D7" s="29">
        <v>66</v>
      </c>
      <c r="E7" s="29">
        <v>150.5</v>
      </c>
      <c r="F7" s="22">
        <f t="shared" si="0"/>
        <v>37.625</v>
      </c>
      <c r="G7" s="27">
        <v>87.6</v>
      </c>
      <c r="H7" s="28">
        <v>0.9899</v>
      </c>
      <c r="I7" s="28">
        <f t="shared" si="1"/>
        <v>86.71524</v>
      </c>
      <c r="J7" s="28">
        <f t="shared" si="2"/>
        <v>43.35762</v>
      </c>
      <c r="K7" s="28">
        <f t="shared" si="3"/>
        <v>80.98262</v>
      </c>
      <c r="L7" s="18">
        <f t="shared" si="4"/>
        <v>5</v>
      </c>
      <c r="M7" s="29" t="s">
        <v>13</v>
      </c>
      <c r="O7" s="8">
        <v>1</v>
      </c>
    </row>
    <row r="8" spans="1:15" ht="21.75" customHeight="1">
      <c r="A8" s="29" t="s">
        <v>44</v>
      </c>
      <c r="B8" s="60">
        <v>136241600808</v>
      </c>
      <c r="C8" s="29">
        <v>82.5</v>
      </c>
      <c r="D8" s="29">
        <v>63.5</v>
      </c>
      <c r="E8" s="29">
        <v>146</v>
      </c>
      <c r="F8" s="22">
        <f t="shared" si="0"/>
        <v>36.5</v>
      </c>
      <c r="G8" s="27">
        <v>88.2</v>
      </c>
      <c r="H8" s="28">
        <v>1.0083</v>
      </c>
      <c r="I8" s="28">
        <f t="shared" si="1"/>
        <v>88.93206</v>
      </c>
      <c r="J8" s="28">
        <f t="shared" si="2"/>
        <v>44.46603</v>
      </c>
      <c r="K8" s="28">
        <f t="shared" si="3"/>
        <v>80.96603</v>
      </c>
      <c r="L8" s="18">
        <f t="shared" si="4"/>
        <v>6</v>
      </c>
      <c r="M8" s="29" t="s">
        <v>13</v>
      </c>
      <c r="O8" s="8">
        <v>2</v>
      </c>
    </row>
    <row r="9" spans="1:15" ht="21.75" customHeight="1">
      <c r="A9" s="29" t="s">
        <v>43</v>
      </c>
      <c r="B9" s="60">
        <v>136240100402</v>
      </c>
      <c r="C9" s="29">
        <v>84.5</v>
      </c>
      <c r="D9" s="29">
        <v>63</v>
      </c>
      <c r="E9" s="29">
        <v>147.5</v>
      </c>
      <c r="F9" s="22">
        <f t="shared" si="0"/>
        <v>36.875</v>
      </c>
      <c r="G9" s="27">
        <v>87</v>
      </c>
      <c r="H9" s="28">
        <v>1.0083</v>
      </c>
      <c r="I9" s="28">
        <f t="shared" si="1"/>
        <v>87.7221</v>
      </c>
      <c r="J9" s="28">
        <f t="shared" si="2"/>
        <v>43.86105</v>
      </c>
      <c r="K9" s="28">
        <f t="shared" si="3"/>
        <v>80.73605</v>
      </c>
      <c r="L9" s="18">
        <f t="shared" si="4"/>
        <v>7</v>
      </c>
      <c r="M9" s="29" t="s">
        <v>13</v>
      </c>
      <c r="N9" s="8">
        <v>2</v>
      </c>
      <c r="O9" s="8">
        <v>2</v>
      </c>
    </row>
    <row r="10" spans="1:15" ht="21.75" customHeight="1">
      <c r="A10" s="29" t="s">
        <v>45</v>
      </c>
      <c r="B10" s="60">
        <v>136240100213</v>
      </c>
      <c r="C10" s="29">
        <v>80.5</v>
      </c>
      <c r="D10" s="29">
        <v>65.5</v>
      </c>
      <c r="E10" s="29">
        <v>146</v>
      </c>
      <c r="F10" s="22">
        <f t="shared" si="0"/>
        <v>36.5</v>
      </c>
      <c r="G10" s="27">
        <v>88.2</v>
      </c>
      <c r="H10" s="28">
        <v>0.9899</v>
      </c>
      <c r="I10" s="28">
        <f t="shared" si="1"/>
        <v>87.30918</v>
      </c>
      <c r="J10" s="28">
        <f t="shared" si="2"/>
        <v>43.65459</v>
      </c>
      <c r="K10" s="28">
        <f t="shared" si="3"/>
        <v>80.15459</v>
      </c>
      <c r="L10" s="18">
        <f t="shared" si="4"/>
        <v>8</v>
      </c>
      <c r="M10" s="29" t="s">
        <v>13</v>
      </c>
      <c r="N10" s="8">
        <v>2</v>
      </c>
      <c r="O10" s="8">
        <v>1</v>
      </c>
    </row>
    <row r="11" spans="1:15" ht="21.75" customHeight="1">
      <c r="A11" s="29" t="s">
        <v>49</v>
      </c>
      <c r="B11" s="60">
        <v>136241600723</v>
      </c>
      <c r="C11" s="29">
        <v>74</v>
      </c>
      <c r="D11" s="29">
        <v>68</v>
      </c>
      <c r="E11" s="29">
        <v>142</v>
      </c>
      <c r="F11" s="22">
        <f t="shared" si="0"/>
        <v>35.5</v>
      </c>
      <c r="G11" s="27">
        <v>88.5</v>
      </c>
      <c r="H11" s="28">
        <v>1.0083</v>
      </c>
      <c r="I11" s="28">
        <f t="shared" si="1"/>
        <v>89.23455</v>
      </c>
      <c r="J11" s="28">
        <f t="shared" si="2"/>
        <v>44.617275</v>
      </c>
      <c r="K11" s="28">
        <f t="shared" si="3"/>
        <v>80.117275</v>
      </c>
      <c r="L11" s="18">
        <f t="shared" si="4"/>
        <v>9</v>
      </c>
      <c r="M11" s="29" t="s">
        <v>13</v>
      </c>
      <c r="N11" s="8">
        <v>2</v>
      </c>
      <c r="O11" s="8">
        <v>2</v>
      </c>
    </row>
    <row r="12" spans="1:15" ht="21.75" customHeight="1">
      <c r="A12" s="29" t="s">
        <v>52</v>
      </c>
      <c r="B12" s="60">
        <v>136241602502</v>
      </c>
      <c r="C12" s="29">
        <v>82.5</v>
      </c>
      <c r="D12" s="29">
        <v>57.5</v>
      </c>
      <c r="E12" s="29">
        <v>140</v>
      </c>
      <c r="F12" s="22">
        <f t="shared" si="0"/>
        <v>35</v>
      </c>
      <c r="G12" s="27">
        <v>90.2</v>
      </c>
      <c r="H12" s="28">
        <v>0.9899</v>
      </c>
      <c r="I12" s="28">
        <f t="shared" si="1"/>
        <v>89.28898000000001</v>
      </c>
      <c r="J12" s="28">
        <f t="shared" si="2"/>
        <v>44.644490000000005</v>
      </c>
      <c r="K12" s="28">
        <f t="shared" si="3"/>
        <v>79.64449</v>
      </c>
      <c r="L12" s="18">
        <f t="shared" si="4"/>
        <v>10</v>
      </c>
      <c r="M12" s="29" t="s">
        <v>13</v>
      </c>
      <c r="N12" s="8">
        <v>2</v>
      </c>
      <c r="O12" s="8">
        <v>1</v>
      </c>
    </row>
    <row r="13" spans="1:15" ht="21.75" customHeight="1">
      <c r="A13" s="29" t="s">
        <v>48</v>
      </c>
      <c r="B13" s="60">
        <v>136241601930</v>
      </c>
      <c r="C13" s="29">
        <v>79</v>
      </c>
      <c r="D13" s="29">
        <v>65</v>
      </c>
      <c r="E13" s="29">
        <v>144</v>
      </c>
      <c r="F13" s="22">
        <f t="shared" si="0"/>
        <v>36</v>
      </c>
      <c r="G13" s="27">
        <v>86.5</v>
      </c>
      <c r="H13" s="28">
        <v>1.0083</v>
      </c>
      <c r="I13" s="28">
        <f t="shared" si="1"/>
        <v>87.21795</v>
      </c>
      <c r="J13" s="28">
        <f t="shared" si="2"/>
        <v>43.608975</v>
      </c>
      <c r="K13" s="28">
        <f t="shared" si="3"/>
        <v>79.608975</v>
      </c>
      <c r="L13" s="18">
        <f t="shared" si="4"/>
        <v>11</v>
      </c>
      <c r="M13" s="29" t="s">
        <v>13</v>
      </c>
      <c r="O13" s="8">
        <v>2</v>
      </c>
    </row>
    <row r="14" spans="1:15" ht="21.75" customHeight="1">
      <c r="A14" s="29" t="s">
        <v>50</v>
      </c>
      <c r="B14" s="60">
        <v>136241600101</v>
      </c>
      <c r="C14" s="29">
        <v>80</v>
      </c>
      <c r="D14" s="29">
        <v>62</v>
      </c>
      <c r="E14" s="29">
        <v>142</v>
      </c>
      <c r="F14" s="22">
        <f t="shared" si="0"/>
        <v>35.5</v>
      </c>
      <c r="G14" s="27">
        <v>89</v>
      </c>
      <c r="H14" s="28">
        <v>0.9899</v>
      </c>
      <c r="I14" s="28">
        <f t="shared" si="1"/>
        <v>88.1011</v>
      </c>
      <c r="J14" s="28">
        <f t="shared" si="2"/>
        <v>44.05055</v>
      </c>
      <c r="K14" s="28">
        <f t="shared" si="3"/>
        <v>79.55055</v>
      </c>
      <c r="L14" s="18">
        <f t="shared" si="4"/>
        <v>12</v>
      </c>
      <c r="M14" s="29" t="s">
        <v>13</v>
      </c>
      <c r="O14" s="8">
        <v>1</v>
      </c>
    </row>
    <row r="15" spans="1:15" ht="21.75" customHeight="1">
      <c r="A15" s="29" t="s">
        <v>42</v>
      </c>
      <c r="B15" s="60">
        <v>136241600624</v>
      </c>
      <c r="C15" s="29">
        <v>83.5</v>
      </c>
      <c r="D15" s="29">
        <v>64.5</v>
      </c>
      <c r="E15" s="29">
        <v>148</v>
      </c>
      <c r="F15" s="22">
        <f t="shared" si="0"/>
        <v>37</v>
      </c>
      <c r="G15" s="27">
        <v>85</v>
      </c>
      <c r="H15" s="28">
        <v>0.9899</v>
      </c>
      <c r="I15" s="28">
        <f t="shared" si="1"/>
        <v>84.1415</v>
      </c>
      <c r="J15" s="28">
        <f t="shared" si="2"/>
        <v>42.07075</v>
      </c>
      <c r="K15" s="28">
        <f t="shared" si="3"/>
        <v>79.07075</v>
      </c>
      <c r="L15" s="18">
        <f t="shared" si="4"/>
        <v>13</v>
      </c>
      <c r="M15" s="29" t="s">
        <v>13</v>
      </c>
      <c r="N15" s="8">
        <v>1</v>
      </c>
      <c r="O15" s="8">
        <v>1</v>
      </c>
    </row>
    <row r="16" spans="1:15" ht="21.75" customHeight="1">
      <c r="A16" s="29" t="s">
        <v>63</v>
      </c>
      <c r="B16" s="60">
        <v>136241601925</v>
      </c>
      <c r="C16" s="29">
        <v>67</v>
      </c>
      <c r="D16" s="29">
        <v>65.5</v>
      </c>
      <c r="E16" s="29">
        <v>132.5</v>
      </c>
      <c r="F16" s="22">
        <f t="shared" si="0"/>
        <v>33.125</v>
      </c>
      <c r="G16" s="27">
        <v>90.6</v>
      </c>
      <c r="H16" s="28">
        <v>1.0083</v>
      </c>
      <c r="I16" s="28">
        <f t="shared" si="1"/>
        <v>91.35198</v>
      </c>
      <c r="J16" s="28">
        <f t="shared" si="2"/>
        <v>45.67599</v>
      </c>
      <c r="K16" s="28">
        <f t="shared" si="3"/>
        <v>78.80099</v>
      </c>
      <c r="L16" s="18">
        <f t="shared" si="4"/>
        <v>14</v>
      </c>
      <c r="M16" s="29" t="s">
        <v>13</v>
      </c>
      <c r="N16" s="8">
        <v>1</v>
      </c>
      <c r="O16" s="8">
        <v>2</v>
      </c>
    </row>
    <row r="17" spans="1:15" ht="21.75" customHeight="1">
      <c r="A17" s="29" t="s">
        <v>51</v>
      </c>
      <c r="B17" s="60">
        <v>136241600719</v>
      </c>
      <c r="C17" s="29">
        <v>73.5</v>
      </c>
      <c r="D17" s="29">
        <v>67</v>
      </c>
      <c r="E17" s="29">
        <v>140.5</v>
      </c>
      <c r="F17" s="22">
        <f t="shared" si="0"/>
        <v>35.125</v>
      </c>
      <c r="G17" s="27">
        <v>87.5</v>
      </c>
      <c r="H17" s="28">
        <v>0.9899</v>
      </c>
      <c r="I17" s="28">
        <f t="shared" si="1"/>
        <v>86.61625</v>
      </c>
      <c r="J17" s="28">
        <f t="shared" si="2"/>
        <v>43.308125</v>
      </c>
      <c r="K17" s="28">
        <f t="shared" si="3"/>
        <v>78.43312499999999</v>
      </c>
      <c r="L17" s="18">
        <f t="shared" si="4"/>
        <v>15</v>
      </c>
      <c r="M17" s="29" t="s">
        <v>13</v>
      </c>
      <c r="N17" s="8">
        <v>2</v>
      </c>
      <c r="O17" s="8">
        <v>1</v>
      </c>
    </row>
    <row r="18" spans="1:15" ht="21.75" customHeight="1">
      <c r="A18" s="29" t="s">
        <v>60</v>
      </c>
      <c r="B18" s="60">
        <v>136241600524</v>
      </c>
      <c r="C18" s="29">
        <v>77</v>
      </c>
      <c r="D18" s="29">
        <v>57</v>
      </c>
      <c r="E18" s="29">
        <v>134</v>
      </c>
      <c r="F18" s="22">
        <f t="shared" si="0"/>
        <v>33.5</v>
      </c>
      <c r="G18" s="27">
        <v>89.1</v>
      </c>
      <c r="H18" s="28">
        <v>1.0083</v>
      </c>
      <c r="I18" s="28">
        <f t="shared" si="1"/>
        <v>89.83953</v>
      </c>
      <c r="J18" s="28">
        <f t="shared" si="2"/>
        <v>44.919765</v>
      </c>
      <c r="K18" s="28">
        <f t="shared" si="3"/>
        <v>78.419765</v>
      </c>
      <c r="L18" s="18">
        <f t="shared" si="4"/>
        <v>16</v>
      </c>
      <c r="M18" s="29" t="s">
        <v>13</v>
      </c>
      <c r="N18" s="8">
        <v>2</v>
      </c>
      <c r="O18" s="8">
        <v>2</v>
      </c>
    </row>
    <row r="19" spans="1:15" ht="21.75" customHeight="1">
      <c r="A19" s="29" t="s">
        <v>61</v>
      </c>
      <c r="B19" s="60">
        <v>136241601224</v>
      </c>
      <c r="C19" s="29">
        <v>73</v>
      </c>
      <c r="D19" s="29">
        <v>60.5</v>
      </c>
      <c r="E19" s="29">
        <v>133.5</v>
      </c>
      <c r="F19" s="22">
        <f t="shared" si="0"/>
        <v>33.375</v>
      </c>
      <c r="G19" s="27">
        <v>89.2</v>
      </c>
      <c r="H19" s="28">
        <v>1.0083</v>
      </c>
      <c r="I19" s="28">
        <f t="shared" si="1"/>
        <v>89.94036</v>
      </c>
      <c r="J19" s="28">
        <f t="shared" si="2"/>
        <v>44.97018</v>
      </c>
      <c r="K19" s="28">
        <f t="shared" si="3"/>
        <v>78.34518</v>
      </c>
      <c r="L19" s="18">
        <f t="shared" si="4"/>
        <v>17</v>
      </c>
      <c r="M19" s="29" t="s">
        <v>13</v>
      </c>
      <c r="N19" s="8">
        <v>1</v>
      </c>
      <c r="O19" s="8">
        <v>2</v>
      </c>
    </row>
    <row r="20" spans="1:15" ht="21.75" customHeight="1">
      <c r="A20" s="29" t="s">
        <v>53</v>
      </c>
      <c r="B20" s="60">
        <v>136241600120</v>
      </c>
      <c r="C20" s="29">
        <v>78</v>
      </c>
      <c r="D20" s="29">
        <v>60.5</v>
      </c>
      <c r="E20" s="29">
        <v>138.5</v>
      </c>
      <c r="F20" s="22">
        <f t="shared" si="0"/>
        <v>34.625</v>
      </c>
      <c r="G20" s="27">
        <v>86.5</v>
      </c>
      <c r="H20" s="28">
        <v>1.0083</v>
      </c>
      <c r="I20" s="28">
        <f t="shared" si="1"/>
        <v>87.21795</v>
      </c>
      <c r="J20" s="28">
        <f t="shared" si="2"/>
        <v>43.608975</v>
      </c>
      <c r="K20" s="28">
        <f t="shared" si="3"/>
        <v>78.233975</v>
      </c>
      <c r="L20" s="18">
        <f t="shared" si="4"/>
        <v>18</v>
      </c>
      <c r="M20" s="29" t="s">
        <v>13</v>
      </c>
      <c r="N20" s="8">
        <v>1</v>
      </c>
      <c r="O20" s="8">
        <v>2</v>
      </c>
    </row>
    <row r="21" spans="1:15" ht="21.75" customHeight="1">
      <c r="A21" s="29" t="s">
        <v>57</v>
      </c>
      <c r="B21" s="60">
        <v>136241600313</v>
      </c>
      <c r="C21" s="29">
        <v>80</v>
      </c>
      <c r="D21" s="29">
        <v>57</v>
      </c>
      <c r="E21" s="29">
        <v>137</v>
      </c>
      <c r="F21" s="22">
        <f t="shared" si="0"/>
        <v>34.25</v>
      </c>
      <c r="G21" s="27">
        <v>88.6</v>
      </c>
      <c r="H21" s="28">
        <v>0.9899</v>
      </c>
      <c r="I21" s="28">
        <f t="shared" si="1"/>
        <v>87.70514</v>
      </c>
      <c r="J21" s="28">
        <f t="shared" si="2"/>
        <v>43.85257</v>
      </c>
      <c r="K21" s="28">
        <f t="shared" si="3"/>
        <v>78.10257</v>
      </c>
      <c r="L21" s="18">
        <f t="shared" si="4"/>
        <v>19</v>
      </c>
      <c r="M21" s="29" t="s">
        <v>13</v>
      </c>
      <c r="N21" s="8">
        <v>1</v>
      </c>
      <c r="O21" s="8">
        <v>1</v>
      </c>
    </row>
    <row r="22" spans="1:15" ht="21.75" customHeight="1">
      <c r="A22" s="29" t="s">
        <v>47</v>
      </c>
      <c r="B22" s="60">
        <v>136241602201</v>
      </c>
      <c r="C22" s="29">
        <v>82.5</v>
      </c>
      <c r="D22" s="29">
        <v>62</v>
      </c>
      <c r="E22" s="29">
        <v>144.5</v>
      </c>
      <c r="F22" s="22">
        <f t="shared" si="0"/>
        <v>36.125</v>
      </c>
      <c r="G22" s="27">
        <v>83.1</v>
      </c>
      <c r="H22" s="28">
        <v>1.0083</v>
      </c>
      <c r="I22" s="28">
        <f t="shared" si="1"/>
        <v>83.78972999999999</v>
      </c>
      <c r="J22" s="28">
        <f t="shared" si="2"/>
        <v>41.894864999999996</v>
      </c>
      <c r="K22" s="28">
        <f t="shared" si="3"/>
        <v>78.019865</v>
      </c>
      <c r="L22" s="18">
        <f t="shared" si="4"/>
        <v>20</v>
      </c>
      <c r="M22" s="29" t="s">
        <v>13</v>
      </c>
      <c r="N22" s="8">
        <v>1</v>
      </c>
      <c r="O22" s="8">
        <v>2</v>
      </c>
    </row>
    <row r="23" spans="1:15" ht="21.75" customHeight="1">
      <c r="A23" s="29" t="s">
        <v>55</v>
      </c>
      <c r="B23" s="60">
        <v>136241601317</v>
      </c>
      <c r="C23" s="29">
        <v>74</v>
      </c>
      <c r="D23" s="29">
        <v>63.5</v>
      </c>
      <c r="E23" s="29">
        <v>137.5</v>
      </c>
      <c r="F23" s="22">
        <f t="shared" si="0"/>
        <v>34.375</v>
      </c>
      <c r="G23" s="27">
        <v>86.3</v>
      </c>
      <c r="H23" s="28">
        <v>1.0083</v>
      </c>
      <c r="I23" s="28">
        <f t="shared" si="1"/>
        <v>87.01629</v>
      </c>
      <c r="J23" s="28">
        <f t="shared" si="2"/>
        <v>43.508145</v>
      </c>
      <c r="K23" s="28">
        <f t="shared" si="3"/>
        <v>77.883145</v>
      </c>
      <c r="L23" s="18">
        <f t="shared" si="4"/>
        <v>21</v>
      </c>
      <c r="M23" s="29" t="s">
        <v>13</v>
      </c>
      <c r="N23" s="8">
        <v>2</v>
      </c>
      <c r="O23" s="8">
        <v>2</v>
      </c>
    </row>
    <row r="24" spans="1:15" ht="21.75" customHeight="1">
      <c r="A24" s="29" t="s">
        <v>58</v>
      </c>
      <c r="B24" s="60">
        <v>136241601901</v>
      </c>
      <c r="C24" s="29">
        <v>74</v>
      </c>
      <c r="D24" s="29">
        <v>61.5</v>
      </c>
      <c r="E24" s="29">
        <v>135.5</v>
      </c>
      <c r="F24" s="22">
        <f t="shared" si="0"/>
        <v>33.875</v>
      </c>
      <c r="G24" s="27">
        <v>88.6</v>
      </c>
      <c r="H24" s="28">
        <v>0.9899</v>
      </c>
      <c r="I24" s="28">
        <f t="shared" si="1"/>
        <v>87.70514</v>
      </c>
      <c r="J24" s="28">
        <f t="shared" si="2"/>
        <v>43.85257</v>
      </c>
      <c r="K24" s="28">
        <f t="shared" si="3"/>
        <v>77.72757</v>
      </c>
      <c r="L24" s="18">
        <f t="shared" si="4"/>
        <v>22</v>
      </c>
      <c r="M24" s="29" t="s">
        <v>13</v>
      </c>
      <c r="N24" s="8">
        <v>1</v>
      </c>
      <c r="O24" s="8">
        <v>1</v>
      </c>
    </row>
    <row r="25" spans="1:15" ht="21.75" customHeight="1">
      <c r="A25" s="29" t="s">
        <v>64</v>
      </c>
      <c r="B25" s="60">
        <v>136241600814</v>
      </c>
      <c r="C25" s="29">
        <v>74</v>
      </c>
      <c r="D25" s="29">
        <v>58</v>
      </c>
      <c r="E25" s="29">
        <v>132</v>
      </c>
      <c r="F25" s="22">
        <f t="shared" si="0"/>
        <v>33</v>
      </c>
      <c r="G25" s="27">
        <v>90</v>
      </c>
      <c r="H25" s="28">
        <v>0.9899</v>
      </c>
      <c r="I25" s="28">
        <f t="shared" si="1"/>
        <v>89.091</v>
      </c>
      <c r="J25" s="28">
        <f t="shared" si="2"/>
        <v>44.5455</v>
      </c>
      <c r="K25" s="28">
        <f t="shared" si="3"/>
        <v>77.5455</v>
      </c>
      <c r="L25" s="18">
        <f t="shared" si="4"/>
        <v>23</v>
      </c>
      <c r="M25" s="29" t="s">
        <v>13</v>
      </c>
      <c r="N25" s="8">
        <v>1</v>
      </c>
      <c r="O25" s="8">
        <v>1</v>
      </c>
    </row>
    <row r="26" spans="1:15" ht="21.75" customHeight="1">
      <c r="A26" s="29" t="s">
        <v>56</v>
      </c>
      <c r="B26" s="60">
        <v>136241601506</v>
      </c>
      <c r="C26" s="29">
        <v>74.5</v>
      </c>
      <c r="D26" s="29">
        <v>62.5</v>
      </c>
      <c r="E26" s="29">
        <v>137</v>
      </c>
      <c r="F26" s="22">
        <f t="shared" si="0"/>
        <v>34.25</v>
      </c>
      <c r="G26" s="27">
        <v>85.7</v>
      </c>
      <c r="H26" s="28">
        <v>1.0083</v>
      </c>
      <c r="I26" s="28">
        <f t="shared" si="1"/>
        <v>86.41131</v>
      </c>
      <c r="J26" s="28">
        <f t="shared" si="2"/>
        <v>43.205655</v>
      </c>
      <c r="K26" s="28">
        <f t="shared" si="3"/>
        <v>77.45565500000001</v>
      </c>
      <c r="L26" s="18">
        <f t="shared" si="4"/>
        <v>24</v>
      </c>
      <c r="M26" s="29" t="s">
        <v>13</v>
      </c>
      <c r="N26" s="8">
        <v>1</v>
      </c>
      <c r="O26" s="8">
        <v>2</v>
      </c>
    </row>
    <row r="27" spans="1:15" ht="21.75" customHeight="1">
      <c r="A27" s="29" t="s">
        <v>62</v>
      </c>
      <c r="B27" s="60">
        <v>136241602522</v>
      </c>
      <c r="C27" s="29">
        <v>72.5</v>
      </c>
      <c r="D27" s="29">
        <v>60.5</v>
      </c>
      <c r="E27" s="29">
        <v>133</v>
      </c>
      <c r="F27" s="22">
        <f t="shared" si="0"/>
        <v>33.25</v>
      </c>
      <c r="G27" s="27">
        <v>87.6</v>
      </c>
      <c r="H27" s="28">
        <v>1.0083</v>
      </c>
      <c r="I27" s="28">
        <f t="shared" si="1"/>
        <v>88.32708</v>
      </c>
      <c r="J27" s="28">
        <f t="shared" si="2"/>
        <v>44.16354</v>
      </c>
      <c r="K27" s="28">
        <f t="shared" si="3"/>
        <v>77.41354</v>
      </c>
      <c r="L27" s="18">
        <f t="shared" si="4"/>
        <v>25</v>
      </c>
      <c r="M27" s="29" t="s">
        <v>13</v>
      </c>
      <c r="N27" s="8">
        <v>2</v>
      </c>
      <c r="O27" s="8">
        <v>2</v>
      </c>
    </row>
    <row r="28" spans="1:15" ht="21.75" customHeight="1">
      <c r="A28" s="29" t="s">
        <v>66</v>
      </c>
      <c r="B28" s="60">
        <v>136241603108</v>
      </c>
      <c r="C28" s="29">
        <v>63.5</v>
      </c>
      <c r="D28" s="29">
        <v>68</v>
      </c>
      <c r="E28" s="29">
        <v>131.5</v>
      </c>
      <c r="F28" s="22">
        <f t="shared" si="0"/>
        <v>32.875</v>
      </c>
      <c r="G28" s="27">
        <v>87.8</v>
      </c>
      <c r="H28" s="28">
        <v>1.0083</v>
      </c>
      <c r="I28" s="28">
        <f t="shared" si="1"/>
        <v>88.52874</v>
      </c>
      <c r="J28" s="28">
        <f t="shared" si="2"/>
        <v>44.26437</v>
      </c>
      <c r="K28" s="28">
        <f t="shared" si="3"/>
        <v>77.13937</v>
      </c>
      <c r="L28" s="18">
        <f t="shared" si="4"/>
        <v>26</v>
      </c>
      <c r="M28" s="29" t="s">
        <v>13</v>
      </c>
      <c r="N28" s="8">
        <v>1</v>
      </c>
      <c r="O28" s="8">
        <v>2</v>
      </c>
    </row>
    <row r="29" spans="1:15" ht="21.75" customHeight="1">
      <c r="A29" s="29" t="s">
        <v>67</v>
      </c>
      <c r="B29" s="60">
        <v>136241603007</v>
      </c>
      <c r="C29" s="29">
        <v>76.5</v>
      </c>
      <c r="D29" s="29">
        <v>55</v>
      </c>
      <c r="E29" s="29">
        <v>131.5</v>
      </c>
      <c r="F29" s="22">
        <f t="shared" si="0"/>
        <v>32.875</v>
      </c>
      <c r="G29" s="27">
        <v>89</v>
      </c>
      <c r="H29" s="28">
        <v>0.9899</v>
      </c>
      <c r="I29" s="28">
        <f t="shared" si="1"/>
        <v>88.1011</v>
      </c>
      <c r="J29" s="28">
        <f t="shared" si="2"/>
        <v>44.05055</v>
      </c>
      <c r="K29" s="28">
        <f t="shared" si="3"/>
        <v>76.92555</v>
      </c>
      <c r="L29" s="18">
        <f t="shared" si="4"/>
        <v>27</v>
      </c>
      <c r="M29" s="29" t="s">
        <v>13</v>
      </c>
      <c r="N29" s="8">
        <v>2</v>
      </c>
      <c r="O29" s="8">
        <v>1</v>
      </c>
    </row>
    <row r="30" spans="1:15" ht="21.75" customHeight="1">
      <c r="A30" s="29" t="s">
        <v>70</v>
      </c>
      <c r="B30" s="60">
        <v>136241601723</v>
      </c>
      <c r="C30" s="29">
        <v>77</v>
      </c>
      <c r="D30" s="29">
        <v>53</v>
      </c>
      <c r="E30" s="29">
        <v>130</v>
      </c>
      <c r="F30" s="22">
        <f t="shared" si="0"/>
        <v>32.5</v>
      </c>
      <c r="G30" s="27">
        <v>87.5</v>
      </c>
      <c r="H30" s="28">
        <v>1.0083</v>
      </c>
      <c r="I30" s="28">
        <f t="shared" si="1"/>
        <v>88.22625</v>
      </c>
      <c r="J30" s="28">
        <f t="shared" si="2"/>
        <v>44.113125</v>
      </c>
      <c r="K30" s="28">
        <f t="shared" si="3"/>
        <v>76.613125</v>
      </c>
      <c r="L30" s="18">
        <f t="shared" si="4"/>
        <v>28</v>
      </c>
      <c r="M30" s="29" t="s">
        <v>13</v>
      </c>
      <c r="N30" s="8">
        <v>1</v>
      </c>
      <c r="O30" s="8">
        <v>2</v>
      </c>
    </row>
    <row r="31" spans="1:15" ht="21.75" customHeight="1">
      <c r="A31" s="29" t="s">
        <v>68</v>
      </c>
      <c r="B31" s="60">
        <v>136241602327</v>
      </c>
      <c r="C31" s="29">
        <v>68</v>
      </c>
      <c r="D31" s="29">
        <v>62.5</v>
      </c>
      <c r="E31" s="29">
        <v>130.5</v>
      </c>
      <c r="F31" s="22">
        <f t="shared" si="0"/>
        <v>32.625</v>
      </c>
      <c r="G31" s="27">
        <v>88.4</v>
      </c>
      <c r="H31" s="28">
        <v>0.9899</v>
      </c>
      <c r="I31" s="28">
        <f t="shared" si="1"/>
        <v>87.50716</v>
      </c>
      <c r="J31" s="28">
        <f t="shared" si="2"/>
        <v>43.75358</v>
      </c>
      <c r="K31" s="28">
        <f t="shared" si="3"/>
        <v>76.37858</v>
      </c>
      <c r="L31" s="18">
        <f t="shared" si="4"/>
        <v>29</v>
      </c>
      <c r="M31" s="29" t="s">
        <v>13</v>
      </c>
      <c r="N31" s="8">
        <v>2</v>
      </c>
      <c r="O31" s="8">
        <v>1</v>
      </c>
    </row>
    <row r="32" spans="1:15" ht="21.75" customHeight="1">
      <c r="A32" s="29" t="s">
        <v>59</v>
      </c>
      <c r="B32" s="60">
        <v>136241600411</v>
      </c>
      <c r="C32" s="29">
        <v>75.5</v>
      </c>
      <c r="D32" s="29">
        <v>59.5</v>
      </c>
      <c r="E32" s="29">
        <v>135</v>
      </c>
      <c r="F32" s="22">
        <f t="shared" si="0"/>
        <v>33.75</v>
      </c>
      <c r="G32" s="27">
        <v>83.8</v>
      </c>
      <c r="H32" s="28">
        <v>1.0083</v>
      </c>
      <c r="I32" s="28">
        <f t="shared" si="1"/>
        <v>84.49553999999999</v>
      </c>
      <c r="J32" s="28">
        <f t="shared" si="2"/>
        <v>42.247769999999996</v>
      </c>
      <c r="K32" s="28">
        <f t="shared" si="3"/>
        <v>75.99777</v>
      </c>
      <c r="L32" s="18">
        <f t="shared" si="4"/>
        <v>30</v>
      </c>
      <c r="M32" s="29" t="s">
        <v>13</v>
      </c>
      <c r="N32" s="8">
        <v>2</v>
      </c>
      <c r="O32" s="8">
        <v>2</v>
      </c>
    </row>
    <row r="33" spans="1:15" ht="21.75" customHeight="1">
      <c r="A33" s="29" t="s">
        <v>69</v>
      </c>
      <c r="B33" s="60">
        <v>136241602021</v>
      </c>
      <c r="C33" s="29">
        <v>75</v>
      </c>
      <c r="D33" s="29">
        <v>55</v>
      </c>
      <c r="E33" s="29">
        <v>130</v>
      </c>
      <c r="F33" s="22">
        <f t="shared" si="0"/>
        <v>32.5</v>
      </c>
      <c r="G33" s="27">
        <v>86.2</v>
      </c>
      <c r="H33" s="28">
        <v>1.0083</v>
      </c>
      <c r="I33" s="28">
        <f t="shared" si="1"/>
        <v>86.91546</v>
      </c>
      <c r="J33" s="28">
        <f t="shared" si="2"/>
        <v>43.45773</v>
      </c>
      <c r="K33" s="28">
        <f t="shared" si="3"/>
        <v>75.95773</v>
      </c>
      <c r="L33" s="18">
        <f t="shared" si="4"/>
        <v>31</v>
      </c>
      <c r="M33" s="29" t="s">
        <v>13</v>
      </c>
      <c r="N33" s="8">
        <v>1</v>
      </c>
      <c r="O33" s="8">
        <v>2</v>
      </c>
    </row>
    <row r="34" spans="1:15" ht="21.75" customHeight="1">
      <c r="A34" s="29" t="s">
        <v>71</v>
      </c>
      <c r="B34" s="60">
        <v>136241602224</v>
      </c>
      <c r="C34" s="29">
        <v>72.5</v>
      </c>
      <c r="D34" s="29">
        <v>57</v>
      </c>
      <c r="E34" s="29">
        <v>129.5</v>
      </c>
      <c r="F34" s="22">
        <f t="shared" si="0"/>
        <v>32.375</v>
      </c>
      <c r="G34" s="27">
        <v>84.4</v>
      </c>
      <c r="H34" s="28">
        <v>1.0083</v>
      </c>
      <c r="I34" s="28">
        <f t="shared" si="1"/>
        <v>85.10052</v>
      </c>
      <c r="J34" s="28">
        <f t="shared" si="2"/>
        <v>42.55026</v>
      </c>
      <c r="K34" s="28">
        <f t="shared" si="3"/>
        <v>74.92526000000001</v>
      </c>
      <c r="L34" s="18">
        <f t="shared" si="4"/>
        <v>32</v>
      </c>
      <c r="M34" s="29" t="s">
        <v>13</v>
      </c>
      <c r="N34" s="8">
        <v>1</v>
      </c>
      <c r="O34" s="8">
        <v>2</v>
      </c>
    </row>
    <row r="35" spans="1:15" ht="21.75" customHeight="1">
      <c r="A35" s="29" t="s">
        <v>72</v>
      </c>
      <c r="B35" s="60">
        <v>136241602604</v>
      </c>
      <c r="C35" s="29">
        <v>72</v>
      </c>
      <c r="D35" s="29">
        <v>56</v>
      </c>
      <c r="E35" s="29">
        <v>128</v>
      </c>
      <c r="F35" s="22">
        <f t="shared" si="0"/>
        <v>32</v>
      </c>
      <c r="G35" s="27">
        <v>86.6</v>
      </c>
      <c r="H35" s="28">
        <v>0.9899</v>
      </c>
      <c r="I35" s="28">
        <f t="shared" si="1"/>
        <v>85.72533999999999</v>
      </c>
      <c r="J35" s="28">
        <f t="shared" si="2"/>
        <v>42.862669999999994</v>
      </c>
      <c r="K35" s="28">
        <f t="shared" si="3"/>
        <v>74.86267</v>
      </c>
      <c r="L35" s="18">
        <f t="shared" si="4"/>
        <v>33</v>
      </c>
      <c r="M35" s="29" t="s">
        <v>13</v>
      </c>
      <c r="N35" s="8">
        <v>1</v>
      </c>
      <c r="O35" s="8">
        <v>1</v>
      </c>
    </row>
    <row r="36" spans="1:15" ht="21.75" customHeight="1">
      <c r="A36" s="29" t="s">
        <v>65</v>
      </c>
      <c r="B36" s="60">
        <v>136241601404</v>
      </c>
      <c r="C36" s="29">
        <v>67</v>
      </c>
      <c r="D36" s="29">
        <v>64.5</v>
      </c>
      <c r="E36" s="29">
        <v>131.5</v>
      </c>
      <c r="F36" s="22">
        <f t="shared" si="0"/>
        <v>32.875</v>
      </c>
      <c r="G36" s="27">
        <v>82.4</v>
      </c>
      <c r="H36" s="28">
        <v>1.0083</v>
      </c>
      <c r="I36" s="28">
        <f t="shared" si="1"/>
        <v>83.08392</v>
      </c>
      <c r="J36" s="28">
        <f t="shared" si="2"/>
        <v>41.54196</v>
      </c>
      <c r="K36" s="28">
        <f t="shared" si="3"/>
        <v>74.41696</v>
      </c>
      <c r="L36" s="18">
        <f t="shared" si="4"/>
        <v>34</v>
      </c>
      <c r="M36" s="29" t="s">
        <v>13</v>
      </c>
      <c r="N36" s="8">
        <v>2</v>
      </c>
      <c r="O36" s="8">
        <v>2</v>
      </c>
    </row>
    <row r="37" spans="1:15" ht="21.75" customHeight="1">
      <c r="A37" s="29" t="s">
        <v>54</v>
      </c>
      <c r="B37" s="60">
        <v>136241602216</v>
      </c>
      <c r="C37" s="29">
        <v>73</v>
      </c>
      <c r="D37" s="29">
        <v>65</v>
      </c>
      <c r="E37" s="29">
        <v>138</v>
      </c>
      <c r="F37" s="22">
        <f t="shared" si="0"/>
        <v>34.5</v>
      </c>
      <c r="G37" s="27">
        <v>79.6</v>
      </c>
      <c r="H37" s="28">
        <v>0.9899</v>
      </c>
      <c r="I37" s="28">
        <f t="shared" si="1"/>
        <v>78.79603999999999</v>
      </c>
      <c r="J37" s="28">
        <f t="shared" si="2"/>
        <v>39.398019999999995</v>
      </c>
      <c r="K37" s="28">
        <f t="shared" si="3"/>
        <v>73.89802</v>
      </c>
      <c r="L37" s="18">
        <f t="shared" si="4"/>
        <v>35</v>
      </c>
      <c r="M37" s="29" t="s">
        <v>13</v>
      </c>
      <c r="N37" s="8">
        <v>1</v>
      </c>
      <c r="O37" s="8">
        <v>1</v>
      </c>
    </row>
    <row r="38" spans="6:9" ht="14.25">
      <c r="F38" s="63"/>
      <c r="G38" s="61"/>
      <c r="H38" s="63"/>
      <c r="I38" s="63"/>
    </row>
    <row r="39" spans="6:9" ht="14.25">
      <c r="F39" s="63"/>
      <c r="G39" s="61"/>
      <c r="H39" s="61"/>
      <c r="I39" s="61"/>
    </row>
    <row r="40" spans="4:9" ht="14.25">
      <c r="D40" s="30"/>
      <c r="F40" s="63"/>
      <c r="G40" s="61"/>
      <c r="H40" s="61"/>
      <c r="I40" s="61"/>
    </row>
    <row r="41" spans="6:9" ht="14.25">
      <c r="F41" s="63"/>
      <c r="G41" s="61"/>
      <c r="H41" s="61"/>
      <c r="I41" s="61"/>
    </row>
    <row r="42" spans="6:9" ht="14.25">
      <c r="F42" s="61"/>
      <c r="G42" s="61"/>
      <c r="H42" s="61"/>
      <c r="I42" s="61"/>
    </row>
    <row r="43" spans="5:9" ht="14.25">
      <c r="E43" s="30"/>
      <c r="F43" s="62"/>
      <c r="H43" s="30"/>
      <c r="I43" s="30"/>
    </row>
  </sheetData>
  <sheetProtection/>
  <mergeCells count="1">
    <mergeCell ref="A1:M1"/>
  </mergeCells>
  <printOptions/>
  <pageMargins left="0.75" right="0.75" top="0.81" bottom="0.71" header="0.5" footer="0.5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N1" sqref="N1:N16384"/>
    </sheetView>
  </sheetViews>
  <sheetFormatPr defaultColWidth="9.00390625" defaultRowHeight="14.25"/>
  <cols>
    <col min="1" max="1" width="9.00390625" style="8" customWidth="1"/>
    <col min="2" max="2" width="14.75390625" style="8" customWidth="1"/>
    <col min="3" max="6" width="9.00390625" style="8" customWidth="1"/>
    <col min="7" max="7" width="9.00390625" style="31" customWidth="1"/>
    <col min="8" max="8" width="7.75390625" style="8" customWidth="1"/>
    <col min="9" max="9" width="7.25390625" style="8" customWidth="1"/>
    <col min="10" max="10" width="9.00390625" style="54" customWidth="1"/>
    <col min="11" max="11" width="10.00390625" style="54" customWidth="1"/>
    <col min="12" max="12" width="8.50390625" style="8" customWidth="1"/>
    <col min="13" max="13" width="10.125" style="8" customWidth="1"/>
    <col min="14" max="16384" width="9.00390625" style="8" customWidth="1"/>
  </cols>
  <sheetData>
    <row r="1" spans="1:13" ht="23.25" thickBot="1">
      <c r="A1" s="142" t="s">
        <v>27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ht="24.75" customHeight="1" thickBo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10" t="s">
        <v>5</v>
      </c>
      <c r="G2" s="43" t="s">
        <v>6</v>
      </c>
      <c r="H2" s="9" t="s">
        <v>7</v>
      </c>
      <c r="I2" s="9" t="s">
        <v>8</v>
      </c>
      <c r="J2" s="44" t="s">
        <v>9</v>
      </c>
      <c r="K2" s="44" t="s">
        <v>10</v>
      </c>
      <c r="L2" s="11" t="s">
        <v>11</v>
      </c>
      <c r="M2" s="12" t="s">
        <v>12</v>
      </c>
    </row>
    <row r="3" spans="1:13" ht="24.75" customHeight="1" thickBot="1">
      <c r="A3" s="118" t="s">
        <v>246</v>
      </c>
      <c r="B3" s="119">
        <v>136240101709</v>
      </c>
      <c r="C3" s="120">
        <v>73.5</v>
      </c>
      <c r="D3" s="120">
        <v>65</v>
      </c>
      <c r="E3" s="120">
        <v>138.5</v>
      </c>
      <c r="F3" s="45">
        <f aca="true" t="shared" si="0" ref="F3:F10">E3*0.25</f>
        <v>34.625</v>
      </c>
      <c r="G3" s="51">
        <v>88.36</v>
      </c>
      <c r="H3" s="47"/>
      <c r="I3" s="47"/>
      <c r="J3" s="48">
        <f aca="true" t="shared" si="1" ref="J3:J10">G3*0.5</f>
        <v>44.18</v>
      </c>
      <c r="K3" s="48">
        <f aca="true" t="shared" si="2" ref="K3:K10">F3+J3</f>
        <v>78.805</v>
      </c>
      <c r="L3" s="49">
        <v>1</v>
      </c>
      <c r="M3" s="50" t="s">
        <v>18</v>
      </c>
    </row>
    <row r="4" spans="1:13" ht="24.75" customHeight="1" thickBot="1">
      <c r="A4" s="118" t="s">
        <v>247</v>
      </c>
      <c r="B4" s="119">
        <v>136240101702</v>
      </c>
      <c r="C4" s="120">
        <v>72.5</v>
      </c>
      <c r="D4" s="120">
        <v>58.5</v>
      </c>
      <c r="E4" s="120">
        <v>131</v>
      </c>
      <c r="F4" s="45">
        <f t="shared" si="0"/>
        <v>32.75</v>
      </c>
      <c r="G4" s="51">
        <v>90.3</v>
      </c>
      <c r="H4" s="52"/>
      <c r="I4" s="52"/>
      <c r="J4" s="48">
        <f t="shared" si="1"/>
        <v>45.15</v>
      </c>
      <c r="K4" s="48">
        <f t="shared" si="2"/>
        <v>77.9</v>
      </c>
      <c r="L4" s="49">
        <v>2</v>
      </c>
      <c r="M4" s="50" t="s">
        <v>18</v>
      </c>
    </row>
    <row r="5" spans="1:13" ht="24.75" customHeight="1" thickBot="1">
      <c r="A5" s="118" t="s">
        <v>248</v>
      </c>
      <c r="B5" s="119">
        <v>136240101707</v>
      </c>
      <c r="C5" s="120">
        <v>62.5</v>
      </c>
      <c r="D5" s="120">
        <v>64.5</v>
      </c>
      <c r="E5" s="120">
        <v>127</v>
      </c>
      <c r="F5" s="45">
        <f t="shared" si="0"/>
        <v>31.75</v>
      </c>
      <c r="G5" s="51">
        <v>89.84</v>
      </c>
      <c r="H5" s="47"/>
      <c r="I5" s="47"/>
      <c r="J5" s="48">
        <f t="shared" si="1"/>
        <v>44.92</v>
      </c>
      <c r="K5" s="48">
        <f t="shared" si="2"/>
        <v>76.67</v>
      </c>
      <c r="L5" s="49">
        <v>3</v>
      </c>
      <c r="M5" s="50" t="s">
        <v>18</v>
      </c>
    </row>
    <row r="6" spans="1:13" ht="24.75" customHeight="1" thickBot="1">
      <c r="A6" s="118" t="s">
        <v>249</v>
      </c>
      <c r="B6" s="119">
        <v>136240101704</v>
      </c>
      <c r="C6" s="120">
        <v>59.5</v>
      </c>
      <c r="D6" s="120">
        <v>61.5</v>
      </c>
      <c r="E6" s="120">
        <v>121</v>
      </c>
      <c r="F6" s="45">
        <f t="shared" si="0"/>
        <v>30.25</v>
      </c>
      <c r="G6" s="51">
        <v>84.5</v>
      </c>
      <c r="H6" s="52"/>
      <c r="I6" s="52"/>
      <c r="J6" s="48">
        <f t="shared" si="1"/>
        <v>42.25</v>
      </c>
      <c r="K6" s="48">
        <f t="shared" si="2"/>
        <v>72.5</v>
      </c>
      <c r="L6" s="49">
        <v>4</v>
      </c>
      <c r="M6" s="50" t="s">
        <v>18</v>
      </c>
    </row>
    <row r="7" spans="1:13" ht="24.75" customHeight="1" thickBot="1">
      <c r="A7" s="118" t="s">
        <v>250</v>
      </c>
      <c r="B7" s="119">
        <v>136240101710</v>
      </c>
      <c r="C7" s="120">
        <v>58.5</v>
      </c>
      <c r="D7" s="120">
        <v>64</v>
      </c>
      <c r="E7" s="120">
        <v>122.5</v>
      </c>
      <c r="F7" s="45">
        <f t="shared" si="0"/>
        <v>30.625</v>
      </c>
      <c r="G7" s="51">
        <v>82.8</v>
      </c>
      <c r="H7" s="53"/>
      <c r="I7" s="52"/>
      <c r="J7" s="48">
        <f t="shared" si="1"/>
        <v>41.4</v>
      </c>
      <c r="K7" s="48">
        <f t="shared" si="2"/>
        <v>72.025</v>
      </c>
      <c r="L7" s="49">
        <v>5</v>
      </c>
      <c r="M7" s="50" t="s">
        <v>18</v>
      </c>
    </row>
    <row r="8" spans="1:13" ht="24.75" customHeight="1" thickBot="1">
      <c r="A8" s="118" t="s">
        <v>251</v>
      </c>
      <c r="B8" s="119">
        <v>136240101711</v>
      </c>
      <c r="C8" s="120">
        <v>68</v>
      </c>
      <c r="D8" s="120">
        <v>53.5</v>
      </c>
      <c r="E8" s="120">
        <v>121.5</v>
      </c>
      <c r="F8" s="45">
        <f t="shared" si="0"/>
        <v>30.375</v>
      </c>
      <c r="G8" s="51">
        <v>82.6</v>
      </c>
      <c r="H8" s="47"/>
      <c r="I8" s="47"/>
      <c r="J8" s="48">
        <f t="shared" si="1"/>
        <v>41.3</v>
      </c>
      <c r="K8" s="48">
        <f t="shared" si="2"/>
        <v>71.675</v>
      </c>
      <c r="L8" s="49">
        <v>6</v>
      </c>
      <c r="M8" s="50" t="s">
        <v>18</v>
      </c>
    </row>
    <row r="9" spans="1:13" ht="24.75" customHeight="1" thickBot="1">
      <c r="A9" s="118" t="s">
        <v>252</v>
      </c>
      <c r="B9" s="119">
        <v>136240101712</v>
      </c>
      <c r="C9" s="120">
        <v>67</v>
      </c>
      <c r="D9" s="120">
        <v>60</v>
      </c>
      <c r="E9" s="120">
        <v>127</v>
      </c>
      <c r="F9" s="45">
        <f t="shared" si="0"/>
        <v>31.75</v>
      </c>
      <c r="G9" s="51">
        <v>76.68</v>
      </c>
      <c r="H9" s="52"/>
      <c r="I9" s="52"/>
      <c r="J9" s="48">
        <f t="shared" si="1"/>
        <v>38.34</v>
      </c>
      <c r="K9" s="48">
        <f t="shared" si="2"/>
        <v>70.09</v>
      </c>
      <c r="L9" s="49">
        <v>7</v>
      </c>
      <c r="M9" s="50" t="s">
        <v>18</v>
      </c>
    </row>
    <row r="10" spans="1:13" ht="24.75" customHeight="1" thickBot="1">
      <c r="A10" s="118" t="s">
        <v>253</v>
      </c>
      <c r="B10" s="119">
        <v>136240101706</v>
      </c>
      <c r="C10" s="120">
        <v>51.5</v>
      </c>
      <c r="D10" s="120">
        <v>52</v>
      </c>
      <c r="E10" s="120">
        <v>103.5</v>
      </c>
      <c r="F10" s="45">
        <f t="shared" si="0"/>
        <v>25.875</v>
      </c>
      <c r="G10" s="51">
        <v>74.16</v>
      </c>
      <c r="H10" s="53"/>
      <c r="I10" s="52"/>
      <c r="J10" s="48">
        <f t="shared" si="1"/>
        <v>37.08</v>
      </c>
      <c r="K10" s="48">
        <f t="shared" si="2"/>
        <v>62.955</v>
      </c>
      <c r="L10" s="49">
        <v>8</v>
      </c>
      <c r="M10" s="50" t="s">
        <v>18</v>
      </c>
    </row>
    <row r="11" ht="21.75" customHeight="1"/>
    <row r="12" ht="21.75" customHeight="1"/>
  </sheetData>
  <sheetProtection/>
  <mergeCells count="1">
    <mergeCell ref="A1:M1"/>
  </mergeCells>
  <printOptions/>
  <pageMargins left="0.75" right="0.75" top="0.47" bottom="0.39" header="0.34" footer="0.3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N1" sqref="N1:N16384"/>
    </sheetView>
  </sheetViews>
  <sheetFormatPr defaultColWidth="9.00390625" defaultRowHeight="14.25"/>
  <cols>
    <col min="1" max="1" width="9.00390625" style="8" customWidth="1"/>
    <col min="2" max="2" width="11.625" style="8" customWidth="1"/>
    <col min="3" max="7" width="9.00390625" style="8" customWidth="1"/>
    <col min="8" max="8" width="9.875" style="8" customWidth="1"/>
    <col min="9" max="9" width="7.25390625" style="8" customWidth="1"/>
    <col min="10" max="16384" width="9.00390625" style="8" customWidth="1"/>
  </cols>
  <sheetData>
    <row r="1" spans="1:13" ht="23.25" thickBot="1">
      <c r="A1" s="142" t="s">
        <v>27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ht="24.75" customHeight="1" thickBot="1">
      <c r="A2" s="36" t="s">
        <v>0</v>
      </c>
      <c r="B2" s="36" t="s">
        <v>1</v>
      </c>
      <c r="C2" s="36" t="s">
        <v>2</v>
      </c>
      <c r="D2" s="36" t="s">
        <v>3</v>
      </c>
      <c r="E2" s="36" t="s">
        <v>4</v>
      </c>
      <c r="F2" s="37" t="s">
        <v>5</v>
      </c>
      <c r="G2" s="36" t="s">
        <v>6</v>
      </c>
      <c r="H2" s="36" t="s">
        <v>7</v>
      </c>
      <c r="I2" s="36" t="s">
        <v>8</v>
      </c>
      <c r="J2" s="36" t="s">
        <v>9</v>
      </c>
      <c r="K2" s="38" t="s">
        <v>10</v>
      </c>
      <c r="L2" s="38" t="s">
        <v>11</v>
      </c>
      <c r="M2" s="39" t="s">
        <v>12</v>
      </c>
    </row>
    <row r="3" spans="1:13" ht="19.5" customHeight="1" thickBot="1">
      <c r="A3" s="118" t="s">
        <v>236</v>
      </c>
      <c r="B3" s="121">
        <v>136240101019</v>
      </c>
      <c r="C3" s="120">
        <v>67</v>
      </c>
      <c r="D3" s="120">
        <v>56</v>
      </c>
      <c r="E3" s="120">
        <v>123</v>
      </c>
      <c r="F3" s="40">
        <f aca="true" t="shared" si="0" ref="F3:F10">E3*0.25</f>
        <v>30.75</v>
      </c>
      <c r="G3" s="15">
        <v>91.75</v>
      </c>
      <c r="H3" s="41"/>
      <c r="I3" s="41"/>
      <c r="J3" s="41">
        <f aca="true" t="shared" si="1" ref="J3:J10">G3*0.5</f>
        <v>45.875</v>
      </c>
      <c r="K3" s="41">
        <f aca="true" t="shared" si="2" ref="K3:K10">F3+J3</f>
        <v>76.625</v>
      </c>
      <c r="L3" s="2">
        <f>RANK(K3,K$3:K10)</f>
        <v>1</v>
      </c>
      <c r="M3" s="14" t="s">
        <v>16</v>
      </c>
    </row>
    <row r="4" spans="1:13" ht="19.5" customHeight="1" thickBot="1">
      <c r="A4" s="118" t="s">
        <v>237</v>
      </c>
      <c r="B4" s="121">
        <v>136240100929</v>
      </c>
      <c r="C4" s="120">
        <v>66</v>
      </c>
      <c r="D4" s="120">
        <v>40.5</v>
      </c>
      <c r="E4" s="120">
        <v>106.5</v>
      </c>
      <c r="F4" s="40">
        <f t="shared" si="0"/>
        <v>26.625</v>
      </c>
      <c r="G4" s="15">
        <v>93.35</v>
      </c>
      <c r="H4" s="42"/>
      <c r="I4" s="41"/>
      <c r="J4" s="41">
        <f t="shared" si="1"/>
        <v>46.675</v>
      </c>
      <c r="K4" s="41">
        <f t="shared" si="2"/>
        <v>73.3</v>
      </c>
      <c r="L4" s="2">
        <f>RANK(K4,K$3:K10)</f>
        <v>2</v>
      </c>
      <c r="M4" s="14" t="s">
        <v>16</v>
      </c>
    </row>
    <row r="5" spans="1:13" ht="19.5" customHeight="1" thickBot="1">
      <c r="A5" s="118" t="s">
        <v>238</v>
      </c>
      <c r="B5" s="121">
        <v>136240100815</v>
      </c>
      <c r="C5" s="120">
        <v>55.5</v>
      </c>
      <c r="D5" s="120">
        <v>50.5</v>
      </c>
      <c r="E5" s="120">
        <v>106</v>
      </c>
      <c r="F5" s="40">
        <f t="shared" si="0"/>
        <v>26.5</v>
      </c>
      <c r="G5" s="15">
        <v>91.15</v>
      </c>
      <c r="H5" s="41"/>
      <c r="I5" s="41"/>
      <c r="J5" s="41">
        <f t="shared" si="1"/>
        <v>45.575</v>
      </c>
      <c r="K5" s="41">
        <f t="shared" si="2"/>
        <v>72.075</v>
      </c>
      <c r="L5" s="2">
        <f>RANK(K5,K$3:K12)</f>
        <v>3</v>
      </c>
      <c r="M5" s="14" t="s">
        <v>16</v>
      </c>
    </row>
    <row r="6" spans="1:13" ht="19.5" customHeight="1" thickBot="1">
      <c r="A6" s="118" t="s">
        <v>239</v>
      </c>
      <c r="B6" s="121">
        <v>136240100801</v>
      </c>
      <c r="C6" s="120">
        <v>56</v>
      </c>
      <c r="D6" s="120">
        <v>43</v>
      </c>
      <c r="E6" s="120">
        <v>99</v>
      </c>
      <c r="F6" s="40">
        <f t="shared" si="0"/>
        <v>24.75</v>
      </c>
      <c r="G6" s="15">
        <v>88.8</v>
      </c>
      <c r="H6" s="42"/>
      <c r="I6" s="41"/>
      <c r="J6" s="41">
        <f t="shared" si="1"/>
        <v>44.4</v>
      </c>
      <c r="K6" s="41">
        <f t="shared" si="2"/>
        <v>69.15</v>
      </c>
      <c r="L6" s="2">
        <f>RANK(K6,K$3:K13)</f>
        <v>4</v>
      </c>
      <c r="M6" s="14" t="s">
        <v>16</v>
      </c>
    </row>
    <row r="7" spans="1:13" ht="19.5" customHeight="1" thickBot="1">
      <c r="A7" s="118" t="s">
        <v>240</v>
      </c>
      <c r="B7" s="121">
        <v>136240101018</v>
      </c>
      <c r="C7" s="120">
        <v>52</v>
      </c>
      <c r="D7" s="120">
        <v>39</v>
      </c>
      <c r="E7" s="120">
        <v>91</v>
      </c>
      <c r="F7" s="40">
        <f t="shared" si="0"/>
        <v>22.75</v>
      </c>
      <c r="G7" s="15">
        <v>92.4</v>
      </c>
      <c r="H7" s="41"/>
      <c r="I7" s="41"/>
      <c r="J7" s="41">
        <f t="shared" si="1"/>
        <v>46.2</v>
      </c>
      <c r="K7" s="41">
        <f t="shared" si="2"/>
        <v>68.95</v>
      </c>
      <c r="L7" s="2">
        <f>RANK(K7,K$3:K14)</f>
        <v>5</v>
      </c>
      <c r="M7" s="14" t="s">
        <v>16</v>
      </c>
    </row>
    <row r="8" spans="1:13" ht="19.5" customHeight="1" thickBot="1">
      <c r="A8" s="118" t="s">
        <v>241</v>
      </c>
      <c r="B8" s="121">
        <v>136240100922</v>
      </c>
      <c r="C8" s="120">
        <v>48</v>
      </c>
      <c r="D8" s="120">
        <v>40</v>
      </c>
      <c r="E8" s="120">
        <v>88</v>
      </c>
      <c r="F8" s="40">
        <f t="shared" si="0"/>
        <v>22</v>
      </c>
      <c r="G8" s="15">
        <v>84.3</v>
      </c>
      <c r="H8" s="42"/>
      <c r="I8" s="41"/>
      <c r="J8" s="41">
        <f t="shared" si="1"/>
        <v>42.15</v>
      </c>
      <c r="K8" s="41">
        <f t="shared" si="2"/>
        <v>64.15</v>
      </c>
      <c r="L8" s="2">
        <f>RANK(K8,K$3:K15)</f>
        <v>6</v>
      </c>
      <c r="M8" s="14" t="s">
        <v>16</v>
      </c>
    </row>
    <row r="9" spans="1:13" ht="19.5" customHeight="1" thickBot="1">
      <c r="A9" s="118" t="s">
        <v>242</v>
      </c>
      <c r="B9" s="121">
        <v>136240101001</v>
      </c>
      <c r="C9" s="120">
        <v>40</v>
      </c>
      <c r="D9" s="120">
        <v>30.5</v>
      </c>
      <c r="E9" s="120">
        <v>70.5</v>
      </c>
      <c r="F9" s="40">
        <f t="shared" si="0"/>
        <v>17.625</v>
      </c>
      <c r="G9" s="15">
        <v>85.2</v>
      </c>
      <c r="H9" s="42"/>
      <c r="I9" s="41"/>
      <c r="J9" s="41">
        <f t="shared" si="1"/>
        <v>42.6</v>
      </c>
      <c r="K9" s="41">
        <f t="shared" si="2"/>
        <v>60.225</v>
      </c>
      <c r="L9" s="2">
        <f>RANK(K9,K$3:K16)</f>
        <v>7</v>
      </c>
      <c r="M9" s="14" t="s">
        <v>16</v>
      </c>
    </row>
    <row r="10" spans="1:13" ht="19.5" customHeight="1" thickBot="1">
      <c r="A10" s="118" t="s">
        <v>243</v>
      </c>
      <c r="B10" s="121">
        <v>136240100825</v>
      </c>
      <c r="C10" s="120">
        <v>15.5</v>
      </c>
      <c r="D10" s="120">
        <v>11</v>
      </c>
      <c r="E10" s="120">
        <v>26.5</v>
      </c>
      <c r="F10" s="40">
        <f t="shared" si="0"/>
        <v>6.625</v>
      </c>
      <c r="G10" s="15">
        <v>81.4</v>
      </c>
      <c r="H10" s="42"/>
      <c r="I10" s="41"/>
      <c r="J10" s="41">
        <f t="shared" si="1"/>
        <v>40.7</v>
      </c>
      <c r="K10" s="41">
        <f t="shared" si="2"/>
        <v>47.325</v>
      </c>
      <c r="L10" s="2">
        <f>RANK(K10,K$3:K19)</f>
        <v>8</v>
      </c>
      <c r="M10" s="14" t="s">
        <v>16</v>
      </c>
    </row>
  </sheetData>
  <sheetProtection/>
  <mergeCells count="1">
    <mergeCell ref="A1:M1"/>
  </mergeCells>
  <printOptions/>
  <pageMargins left="0.75" right="0.75" top="0.81" bottom="0.7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pane ySplit="2" topLeftCell="A3" activePane="bottomLeft" state="frozen"/>
      <selection pane="topLeft" activeCell="M19" sqref="M19"/>
      <selection pane="bottomLeft" activeCell="L1" sqref="L1:L16384"/>
    </sheetView>
  </sheetViews>
  <sheetFormatPr defaultColWidth="9.00390625" defaultRowHeight="14.25"/>
  <cols>
    <col min="1" max="1" width="9.00390625" style="1" customWidth="1"/>
    <col min="2" max="2" width="14.00390625" style="6" customWidth="1"/>
    <col min="3" max="3" width="8.875" style="1" customWidth="1"/>
    <col min="4" max="4" width="8.125" style="1" customWidth="1"/>
    <col min="5" max="5" width="7.375" style="1" customWidth="1"/>
    <col min="6" max="6" width="8.75390625" style="7" customWidth="1"/>
    <col min="7" max="7" width="9.25390625" style="56" customWidth="1"/>
    <col min="8" max="8" width="10.625" style="1" customWidth="1"/>
    <col min="9" max="9" width="10.875" style="1" customWidth="1"/>
    <col min="10" max="10" width="7.25390625" style="1" customWidth="1"/>
    <col min="11" max="11" width="10.875" style="6" customWidth="1"/>
    <col min="12" max="16384" width="9.00390625" style="1" customWidth="1"/>
  </cols>
  <sheetData>
    <row r="1" spans="1:11" ht="32.25" customHeight="1" thickBot="1">
      <c r="A1" s="142" t="s">
        <v>27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2" ht="30.75" customHeight="1" thickBot="1">
      <c r="A2" s="2" t="s">
        <v>0</v>
      </c>
      <c r="B2" s="2" t="s">
        <v>1</v>
      </c>
      <c r="C2" s="2" t="s">
        <v>2</v>
      </c>
      <c r="D2" s="2" t="s">
        <v>3</v>
      </c>
      <c r="E2" s="2" t="s">
        <v>20</v>
      </c>
      <c r="F2" s="5" t="s">
        <v>21</v>
      </c>
      <c r="G2" s="13" t="s">
        <v>22</v>
      </c>
      <c r="H2" s="2" t="s">
        <v>23</v>
      </c>
      <c r="I2" s="5" t="s">
        <v>24</v>
      </c>
      <c r="J2" s="5" t="s">
        <v>25</v>
      </c>
      <c r="K2" s="2" t="s">
        <v>19</v>
      </c>
      <c r="L2" s="55"/>
    </row>
    <row r="3" spans="1:11" ht="21.75" customHeight="1" thickBot="1">
      <c r="A3" s="118" t="s">
        <v>254</v>
      </c>
      <c r="B3" s="119">
        <v>136240101315</v>
      </c>
      <c r="C3" s="120">
        <v>80</v>
      </c>
      <c r="D3" s="120">
        <v>71</v>
      </c>
      <c r="E3" s="120">
        <v>151</v>
      </c>
      <c r="F3" s="3">
        <f aca="true" t="shared" si="0" ref="F3:F24">E3*0.25</f>
        <v>37.75</v>
      </c>
      <c r="G3" s="13">
        <v>89.7</v>
      </c>
      <c r="H3" s="4">
        <f aca="true" t="shared" si="1" ref="H3:H24">G3*0.5</f>
        <v>44.85</v>
      </c>
      <c r="I3" s="4">
        <f aca="true" t="shared" si="2" ref="I3:I24">F3+H3</f>
        <v>82.6</v>
      </c>
      <c r="J3" s="2">
        <v>1</v>
      </c>
      <c r="K3" s="4" t="s">
        <v>26</v>
      </c>
    </row>
    <row r="4" spans="1:11" ht="21.75" customHeight="1" thickBot="1">
      <c r="A4" s="118" t="s">
        <v>255</v>
      </c>
      <c r="B4" s="119">
        <v>136240101402</v>
      </c>
      <c r="C4" s="120">
        <v>67</v>
      </c>
      <c r="D4" s="120">
        <v>72</v>
      </c>
      <c r="E4" s="120">
        <v>139</v>
      </c>
      <c r="F4" s="3">
        <f t="shared" si="0"/>
        <v>34.75</v>
      </c>
      <c r="G4" s="13">
        <v>87.5</v>
      </c>
      <c r="H4" s="4">
        <f t="shared" si="1"/>
        <v>43.75</v>
      </c>
      <c r="I4" s="4">
        <f t="shared" si="2"/>
        <v>78.5</v>
      </c>
      <c r="J4" s="2">
        <v>2</v>
      </c>
      <c r="K4" s="4" t="s">
        <v>26</v>
      </c>
    </row>
    <row r="5" spans="1:11" ht="21.75" customHeight="1" thickBot="1">
      <c r="A5" s="118" t="s">
        <v>256</v>
      </c>
      <c r="B5" s="119">
        <v>136240101120</v>
      </c>
      <c r="C5" s="120">
        <v>76</v>
      </c>
      <c r="D5" s="120">
        <v>74</v>
      </c>
      <c r="E5" s="120">
        <v>150</v>
      </c>
      <c r="F5" s="3">
        <f t="shared" si="0"/>
        <v>37.5</v>
      </c>
      <c r="G5" s="13">
        <v>78.4</v>
      </c>
      <c r="H5" s="4">
        <f t="shared" si="1"/>
        <v>39.2</v>
      </c>
      <c r="I5" s="4">
        <f t="shared" si="2"/>
        <v>76.7</v>
      </c>
      <c r="J5" s="2">
        <v>3</v>
      </c>
      <c r="K5" s="4" t="s">
        <v>26</v>
      </c>
    </row>
    <row r="6" spans="1:11" ht="21.75" customHeight="1" thickBot="1">
      <c r="A6" s="118" t="s">
        <v>257</v>
      </c>
      <c r="B6" s="119">
        <v>136240101122</v>
      </c>
      <c r="C6" s="120">
        <v>60.5</v>
      </c>
      <c r="D6" s="120">
        <v>69</v>
      </c>
      <c r="E6" s="120">
        <v>129.5</v>
      </c>
      <c r="F6" s="3">
        <f t="shared" si="0"/>
        <v>32.375</v>
      </c>
      <c r="G6" s="13">
        <v>87.5</v>
      </c>
      <c r="H6" s="4">
        <f t="shared" si="1"/>
        <v>43.75</v>
      </c>
      <c r="I6" s="4">
        <f t="shared" si="2"/>
        <v>76.125</v>
      </c>
      <c r="J6" s="2">
        <v>4</v>
      </c>
      <c r="K6" s="4" t="s">
        <v>26</v>
      </c>
    </row>
    <row r="7" spans="1:11" ht="21.75" customHeight="1" thickBot="1">
      <c r="A7" s="118" t="s">
        <v>258</v>
      </c>
      <c r="B7" s="119">
        <v>136240101323</v>
      </c>
      <c r="C7" s="120">
        <v>69</v>
      </c>
      <c r="D7" s="120">
        <v>67.5</v>
      </c>
      <c r="E7" s="120">
        <v>136.5</v>
      </c>
      <c r="F7" s="3">
        <f t="shared" si="0"/>
        <v>34.125</v>
      </c>
      <c r="G7" s="13">
        <v>83.6</v>
      </c>
      <c r="H7" s="4">
        <f t="shared" si="1"/>
        <v>41.8</v>
      </c>
      <c r="I7" s="4">
        <f t="shared" si="2"/>
        <v>75.925</v>
      </c>
      <c r="J7" s="2">
        <v>5</v>
      </c>
      <c r="K7" s="4" t="s">
        <v>26</v>
      </c>
    </row>
    <row r="8" spans="1:11" ht="21.75" customHeight="1" thickBot="1">
      <c r="A8" s="118" t="s">
        <v>259</v>
      </c>
      <c r="B8" s="119">
        <v>136240101204</v>
      </c>
      <c r="C8" s="120">
        <v>68</v>
      </c>
      <c r="D8" s="120">
        <v>62.5</v>
      </c>
      <c r="E8" s="120">
        <v>130.5</v>
      </c>
      <c r="F8" s="3">
        <f t="shared" si="0"/>
        <v>32.625</v>
      </c>
      <c r="G8" s="13">
        <v>86.3</v>
      </c>
      <c r="H8" s="4">
        <f t="shared" si="1"/>
        <v>43.15</v>
      </c>
      <c r="I8" s="4">
        <f t="shared" si="2"/>
        <v>75.775</v>
      </c>
      <c r="J8" s="2">
        <v>6</v>
      </c>
      <c r="K8" s="4" t="s">
        <v>26</v>
      </c>
    </row>
    <row r="9" spans="1:11" ht="21.75" customHeight="1" thickBot="1">
      <c r="A9" s="118" t="s">
        <v>260</v>
      </c>
      <c r="B9" s="119">
        <v>136240101525</v>
      </c>
      <c r="C9" s="120">
        <v>73.5</v>
      </c>
      <c r="D9" s="120">
        <v>68</v>
      </c>
      <c r="E9" s="120">
        <v>141.5</v>
      </c>
      <c r="F9" s="3">
        <f t="shared" si="0"/>
        <v>35.375</v>
      </c>
      <c r="G9" s="13">
        <v>79.7</v>
      </c>
      <c r="H9" s="4">
        <f t="shared" si="1"/>
        <v>39.85</v>
      </c>
      <c r="I9" s="4">
        <f t="shared" si="2"/>
        <v>75.225</v>
      </c>
      <c r="J9" s="2">
        <v>7</v>
      </c>
      <c r="K9" s="4" t="s">
        <v>26</v>
      </c>
    </row>
    <row r="10" spans="1:11" ht="21.75" customHeight="1" thickBot="1">
      <c r="A10" s="118" t="s">
        <v>261</v>
      </c>
      <c r="B10" s="119">
        <v>136240101505</v>
      </c>
      <c r="C10" s="120">
        <v>68</v>
      </c>
      <c r="D10" s="120">
        <v>67.5</v>
      </c>
      <c r="E10" s="120">
        <v>135.5</v>
      </c>
      <c r="F10" s="3">
        <f t="shared" si="0"/>
        <v>33.875</v>
      </c>
      <c r="G10" s="13">
        <v>80</v>
      </c>
      <c r="H10" s="4">
        <f t="shared" si="1"/>
        <v>40</v>
      </c>
      <c r="I10" s="4">
        <f t="shared" si="2"/>
        <v>73.875</v>
      </c>
      <c r="J10" s="2">
        <v>8</v>
      </c>
      <c r="K10" s="4" t="s">
        <v>26</v>
      </c>
    </row>
    <row r="11" spans="1:11" ht="21.75" customHeight="1" thickBot="1">
      <c r="A11" s="118" t="s">
        <v>262</v>
      </c>
      <c r="B11" s="119">
        <v>136240101115</v>
      </c>
      <c r="C11" s="120">
        <v>54</v>
      </c>
      <c r="D11" s="120">
        <v>62.5</v>
      </c>
      <c r="E11" s="120">
        <v>116.5</v>
      </c>
      <c r="F11" s="3">
        <f t="shared" si="0"/>
        <v>29.125</v>
      </c>
      <c r="G11" s="13">
        <v>88.3</v>
      </c>
      <c r="H11" s="4">
        <f t="shared" si="1"/>
        <v>44.15</v>
      </c>
      <c r="I11" s="4">
        <f t="shared" si="2"/>
        <v>73.275</v>
      </c>
      <c r="J11" s="2">
        <v>9</v>
      </c>
      <c r="K11" s="4" t="s">
        <v>26</v>
      </c>
    </row>
    <row r="12" spans="1:11" ht="21.75" customHeight="1" thickBot="1">
      <c r="A12" s="118" t="s">
        <v>263</v>
      </c>
      <c r="B12" s="119">
        <v>136240101106</v>
      </c>
      <c r="C12" s="120">
        <v>55</v>
      </c>
      <c r="D12" s="120">
        <v>62.5</v>
      </c>
      <c r="E12" s="120">
        <v>117.5</v>
      </c>
      <c r="F12" s="3">
        <f t="shared" si="0"/>
        <v>29.375</v>
      </c>
      <c r="G12" s="13">
        <v>86.3</v>
      </c>
      <c r="H12" s="4">
        <f t="shared" si="1"/>
        <v>43.15</v>
      </c>
      <c r="I12" s="4">
        <f t="shared" si="2"/>
        <v>72.525</v>
      </c>
      <c r="J12" s="2">
        <v>10</v>
      </c>
      <c r="K12" s="4" t="s">
        <v>26</v>
      </c>
    </row>
    <row r="13" spans="1:11" ht="21.75" customHeight="1" thickBot="1">
      <c r="A13" s="118" t="s">
        <v>264</v>
      </c>
      <c r="B13" s="119">
        <v>136240101224</v>
      </c>
      <c r="C13" s="120">
        <v>54</v>
      </c>
      <c r="D13" s="120">
        <v>59</v>
      </c>
      <c r="E13" s="120">
        <v>113</v>
      </c>
      <c r="F13" s="3">
        <f t="shared" si="0"/>
        <v>28.25</v>
      </c>
      <c r="G13" s="13">
        <v>86.3</v>
      </c>
      <c r="H13" s="4">
        <f t="shared" si="1"/>
        <v>43.15</v>
      </c>
      <c r="I13" s="4">
        <f t="shared" si="2"/>
        <v>71.4</v>
      </c>
      <c r="J13" s="2">
        <v>11</v>
      </c>
      <c r="K13" s="4" t="s">
        <v>26</v>
      </c>
    </row>
    <row r="14" spans="1:11" ht="21.75" customHeight="1" thickBot="1">
      <c r="A14" s="118" t="s">
        <v>265</v>
      </c>
      <c r="B14" s="119">
        <v>136240101412</v>
      </c>
      <c r="C14" s="120">
        <v>46.5</v>
      </c>
      <c r="D14" s="120">
        <v>59.5</v>
      </c>
      <c r="E14" s="120">
        <v>106</v>
      </c>
      <c r="F14" s="3">
        <f t="shared" si="0"/>
        <v>26.5</v>
      </c>
      <c r="G14" s="13">
        <v>86.9</v>
      </c>
      <c r="H14" s="4">
        <f t="shared" si="1"/>
        <v>43.45</v>
      </c>
      <c r="I14" s="4">
        <f t="shared" si="2"/>
        <v>69.95</v>
      </c>
      <c r="J14" s="2">
        <v>12</v>
      </c>
      <c r="K14" s="4" t="s">
        <v>26</v>
      </c>
    </row>
    <row r="15" spans="1:11" ht="21.75" customHeight="1" thickBot="1">
      <c r="A15" s="118" t="s">
        <v>266</v>
      </c>
      <c r="B15" s="119">
        <v>136240101605</v>
      </c>
      <c r="C15" s="120">
        <v>48</v>
      </c>
      <c r="D15" s="120">
        <v>60.5</v>
      </c>
      <c r="E15" s="120">
        <v>108.5</v>
      </c>
      <c r="F15" s="3">
        <f t="shared" si="0"/>
        <v>27.125</v>
      </c>
      <c r="G15" s="13">
        <v>77.7</v>
      </c>
      <c r="H15" s="4">
        <f t="shared" si="1"/>
        <v>38.85</v>
      </c>
      <c r="I15" s="4">
        <f t="shared" si="2"/>
        <v>65.975</v>
      </c>
      <c r="J15" s="2">
        <v>13</v>
      </c>
      <c r="K15" s="4" t="s">
        <v>26</v>
      </c>
    </row>
    <row r="16" spans="1:11" ht="21.75" customHeight="1" thickBot="1">
      <c r="A16" s="118" t="s">
        <v>267</v>
      </c>
      <c r="B16" s="119">
        <v>136240101130</v>
      </c>
      <c r="C16" s="120">
        <v>46.5</v>
      </c>
      <c r="D16" s="120">
        <v>53</v>
      </c>
      <c r="E16" s="120">
        <v>99.5</v>
      </c>
      <c r="F16" s="3">
        <f t="shared" si="0"/>
        <v>24.875</v>
      </c>
      <c r="G16" s="13">
        <v>79.6</v>
      </c>
      <c r="H16" s="4">
        <f t="shared" si="1"/>
        <v>39.8</v>
      </c>
      <c r="I16" s="4">
        <f t="shared" si="2"/>
        <v>64.675</v>
      </c>
      <c r="J16" s="2">
        <v>14</v>
      </c>
      <c r="K16" s="4" t="s">
        <v>26</v>
      </c>
    </row>
    <row r="17" spans="1:11" ht="21.75" customHeight="1" thickBot="1">
      <c r="A17" s="118" t="s">
        <v>268</v>
      </c>
      <c r="B17" s="119">
        <v>136240101427</v>
      </c>
      <c r="C17" s="120">
        <v>46</v>
      </c>
      <c r="D17" s="120">
        <v>55</v>
      </c>
      <c r="E17" s="120">
        <v>101</v>
      </c>
      <c r="F17" s="3">
        <f t="shared" si="0"/>
        <v>25.25</v>
      </c>
      <c r="G17" s="13">
        <v>78.8</v>
      </c>
      <c r="H17" s="4">
        <f t="shared" si="1"/>
        <v>39.4</v>
      </c>
      <c r="I17" s="4">
        <f t="shared" si="2"/>
        <v>64.65</v>
      </c>
      <c r="J17" s="2">
        <v>15</v>
      </c>
      <c r="K17" s="4" t="s">
        <v>26</v>
      </c>
    </row>
    <row r="18" spans="1:11" ht="21.75" customHeight="1" thickBot="1">
      <c r="A18" s="118" t="s">
        <v>269</v>
      </c>
      <c r="B18" s="119">
        <v>136240101413</v>
      </c>
      <c r="C18" s="120">
        <v>47.5</v>
      </c>
      <c r="D18" s="120">
        <v>53</v>
      </c>
      <c r="E18" s="120">
        <v>100.5</v>
      </c>
      <c r="F18" s="3">
        <f t="shared" si="0"/>
        <v>25.125</v>
      </c>
      <c r="G18" s="13">
        <v>76.2</v>
      </c>
      <c r="H18" s="4">
        <f t="shared" si="1"/>
        <v>38.1</v>
      </c>
      <c r="I18" s="4">
        <f t="shared" si="2"/>
        <v>63.225</v>
      </c>
      <c r="J18" s="2">
        <v>16</v>
      </c>
      <c r="K18" s="4" t="s">
        <v>26</v>
      </c>
    </row>
    <row r="19" spans="1:11" ht="21.75" customHeight="1" thickBot="1">
      <c r="A19" s="118" t="s">
        <v>270</v>
      </c>
      <c r="B19" s="119">
        <v>136240101321</v>
      </c>
      <c r="C19" s="120">
        <v>43.5</v>
      </c>
      <c r="D19" s="120">
        <v>46.5</v>
      </c>
      <c r="E19" s="120">
        <v>90</v>
      </c>
      <c r="F19" s="3">
        <f t="shared" si="0"/>
        <v>22.5</v>
      </c>
      <c r="G19" s="13">
        <v>80.5</v>
      </c>
      <c r="H19" s="4">
        <f t="shared" si="1"/>
        <v>40.25</v>
      </c>
      <c r="I19" s="4">
        <f t="shared" si="2"/>
        <v>62.75</v>
      </c>
      <c r="J19" s="2">
        <v>17</v>
      </c>
      <c r="K19" s="4" t="s">
        <v>26</v>
      </c>
    </row>
    <row r="20" spans="1:11" ht="21.75" customHeight="1" thickBot="1">
      <c r="A20" s="118" t="s">
        <v>271</v>
      </c>
      <c r="B20" s="119">
        <v>136240101404</v>
      </c>
      <c r="C20" s="120">
        <v>54</v>
      </c>
      <c r="D20" s="120">
        <v>53.5</v>
      </c>
      <c r="E20" s="120">
        <v>107.5</v>
      </c>
      <c r="F20" s="3">
        <f t="shared" si="0"/>
        <v>26.875</v>
      </c>
      <c r="G20" s="13">
        <v>71.5</v>
      </c>
      <c r="H20" s="4">
        <f t="shared" si="1"/>
        <v>35.75</v>
      </c>
      <c r="I20" s="4">
        <f t="shared" si="2"/>
        <v>62.625</v>
      </c>
      <c r="J20" s="2">
        <v>18</v>
      </c>
      <c r="K20" s="4" t="s">
        <v>26</v>
      </c>
    </row>
    <row r="21" spans="1:11" ht="21.75" customHeight="1" thickBot="1">
      <c r="A21" s="118" t="s">
        <v>272</v>
      </c>
      <c r="B21" s="119">
        <v>136240101429</v>
      </c>
      <c r="C21" s="120">
        <v>38</v>
      </c>
      <c r="D21" s="120">
        <v>56.5</v>
      </c>
      <c r="E21" s="120">
        <v>94.5</v>
      </c>
      <c r="F21" s="3">
        <f t="shared" si="0"/>
        <v>23.625</v>
      </c>
      <c r="G21" s="13">
        <v>75.7</v>
      </c>
      <c r="H21" s="4">
        <f t="shared" si="1"/>
        <v>37.85</v>
      </c>
      <c r="I21" s="4">
        <f t="shared" si="2"/>
        <v>61.475</v>
      </c>
      <c r="J21" s="2">
        <v>19</v>
      </c>
      <c r="K21" s="4" t="s">
        <v>26</v>
      </c>
    </row>
    <row r="22" spans="1:11" ht="21.75" customHeight="1" thickBot="1">
      <c r="A22" s="118" t="s">
        <v>273</v>
      </c>
      <c r="B22" s="119">
        <v>136240101329</v>
      </c>
      <c r="C22" s="120">
        <v>34</v>
      </c>
      <c r="D22" s="120">
        <v>52.5</v>
      </c>
      <c r="E22" s="120">
        <v>86.5</v>
      </c>
      <c r="F22" s="3">
        <f t="shared" si="0"/>
        <v>21.625</v>
      </c>
      <c r="G22" s="13">
        <v>74.9</v>
      </c>
      <c r="H22" s="4">
        <f t="shared" si="1"/>
        <v>37.45</v>
      </c>
      <c r="I22" s="4">
        <f t="shared" si="2"/>
        <v>59.075</v>
      </c>
      <c r="J22" s="2">
        <v>20</v>
      </c>
      <c r="K22" s="4" t="s">
        <v>26</v>
      </c>
    </row>
    <row r="23" spans="1:11" ht="21.75" customHeight="1" thickBot="1">
      <c r="A23" s="118" t="s">
        <v>274</v>
      </c>
      <c r="B23" s="119">
        <v>136240101113</v>
      </c>
      <c r="C23" s="120">
        <v>39</v>
      </c>
      <c r="D23" s="120">
        <v>40.5</v>
      </c>
      <c r="E23" s="120">
        <v>79.5</v>
      </c>
      <c r="F23" s="3">
        <f t="shared" si="0"/>
        <v>19.875</v>
      </c>
      <c r="G23" s="13">
        <v>74.8</v>
      </c>
      <c r="H23" s="4">
        <f t="shared" si="1"/>
        <v>37.4</v>
      </c>
      <c r="I23" s="4">
        <f t="shared" si="2"/>
        <v>57.275</v>
      </c>
      <c r="J23" s="2">
        <v>21</v>
      </c>
      <c r="K23" s="4" t="s">
        <v>26</v>
      </c>
    </row>
    <row r="24" spans="1:11" ht="21.75" customHeight="1" thickBot="1">
      <c r="A24" s="118" t="s">
        <v>275</v>
      </c>
      <c r="B24" s="119">
        <v>136240101326</v>
      </c>
      <c r="C24" s="120">
        <v>36.5</v>
      </c>
      <c r="D24" s="120">
        <v>44</v>
      </c>
      <c r="E24" s="120">
        <v>80.5</v>
      </c>
      <c r="F24" s="3">
        <f t="shared" si="0"/>
        <v>20.125</v>
      </c>
      <c r="G24" s="13">
        <v>71.9</v>
      </c>
      <c r="H24" s="4">
        <f t="shared" si="1"/>
        <v>35.95</v>
      </c>
      <c r="I24" s="4">
        <f t="shared" si="2"/>
        <v>56.075</v>
      </c>
      <c r="J24" s="2">
        <v>22</v>
      </c>
      <c r="K24" s="4" t="s">
        <v>26</v>
      </c>
    </row>
  </sheetData>
  <sheetProtection/>
  <mergeCells count="1">
    <mergeCell ref="A1:K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pane ySplit="2" topLeftCell="A3" activePane="bottomLeft" state="frozen"/>
      <selection pane="topLeft" activeCell="M19" sqref="M19"/>
      <selection pane="bottomLeft" activeCell="L1" sqref="L1:L16384"/>
    </sheetView>
  </sheetViews>
  <sheetFormatPr defaultColWidth="9.00390625" defaultRowHeight="14.25"/>
  <cols>
    <col min="1" max="1" width="9.00390625" style="1" customWidth="1"/>
    <col min="2" max="2" width="16.125" style="6" customWidth="1"/>
    <col min="3" max="3" width="11.625" style="1" customWidth="1"/>
    <col min="4" max="4" width="8.125" style="1" customWidth="1"/>
    <col min="5" max="5" width="7.375" style="1" customWidth="1"/>
    <col min="6" max="6" width="9.125" style="7" customWidth="1"/>
    <col min="7" max="7" width="8.75390625" style="57" customWidth="1"/>
    <col min="8" max="8" width="10.625" style="58" customWidth="1"/>
    <col min="9" max="9" width="9.625" style="57" customWidth="1"/>
    <col min="10" max="10" width="7.00390625" style="1" customWidth="1"/>
    <col min="11" max="11" width="10.875" style="6" customWidth="1"/>
    <col min="12" max="16384" width="9.00390625" style="1" customWidth="1"/>
  </cols>
  <sheetData>
    <row r="1" spans="1:11" ht="30" customHeight="1" thickBot="1">
      <c r="A1" s="142" t="s">
        <v>27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30.75" customHeight="1" thickBot="1">
      <c r="A2" s="2" t="s">
        <v>0</v>
      </c>
      <c r="B2" s="2" t="s">
        <v>1</v>
      </c>
      <c r="C2" s="2" t="s">
        <v>2</v>
      </c>
      <c r="D2" s="2" t="s">
        <v>3</v>
      </c>
      <c r="E2" s="2" t="s">
        <v>20</v>
      </c>
      <c r="F2" s="5" t="s">
        <v>21</v>
      </c>
      <c r="G2" s="35" t="s">
        <v>22</v>
      </c>
      <c r="H2" s="13" t="s">
        <v>23</v>
      </c>
      <c r="I2" s="35" t="s">
        <v>24</v>
      </c>
      <c r="J2" s="5" t="s">
        <v>25</v>
      </c>
      <c r="K2" s="5" t="s">
        <v>19</v>
      </c>
    </row>
    <row r="3" spans="1:11" ht="21.75" customHeight="1" thickBot="1">
      <c r="A3" s="118" t="s">
        <v>276</v>
      </c>
      <c r="B3" s="119">
        <v>136240101906</v>
      </c>
      <c r="C3" s="120">
        <v>75</v>
      </c>
      <c r="D3" s="120">
        <v>59.5</v>
      </c>
      <c r="E3" s="120">
        <v>134.5</v>
      </c>
      <c r="F3" s="3">
        <f aca="true" t="shared" si="0" ref="F3:F16">E3*0.25</f>
        <v>33.625</v>
      </c>
      <c r="G3" s="35">
        <v>78.3</v>
      </c>
      <c r="H3" s="13">
        <f aca="true" t="shared" si="1" ref="H3:H16">G3*0.5</f>
        <v>39.15</v>
      </c>
      <c r="I3" s="35">
        <f aca="true" t="shared" si="2" ref="I3:I16">F3+H3</f>
        <v>72.775</v>
      </c>
      <c r="J3" s="2">
        <f aca="true" t="shared" si="3" ref="J3:J16">RANK(I3,I$3:I$16)</f>
        <v>1</v>
      </c>
      <c r="K3" s="5" t="s">
        <v>14</v>
      </c>
    </row>
    <row r="4" spans="1:11" ht="21.75" customHeight="1" thickBot="1">
      <c r="A4" s="118" t="s">
        <v>277</v>
      </c>
      <c r="B4" s="119">
        <v>136240102229</v>
      </c>
      <c r="C4" s="120">
        <v>62.5</v>
      </c>
      <c r="D4" s="120">
        <v>47</v>
      </c>
      <c r="E4" s="120">
        <v>109.5</v>
      </c>
      <c r="F4" s="3">
        <f t="shared" si="0"/>
        <v>27.375</v>
      </c>
      <c r="G4" s="35">
        <v>88.5</v>
      </c>
      <c r="H4" s="13">
        <f t="shared" si="1"/>
        <v>44.25</v>
      </c>
      <c r="I4" s="35">
        <f t="shared" si="2"/>
        <v>71.625</v>
      </c>
      <c r="J4" s="2">
        <f t="shared" si="3"/>
        <v>2</v>
      </c>
      <c r="K4" s="5" t="s">
        <v>14</v>
      </c>
    </row>
    <row r="5" spans="1:11" ht="21.75" customHeight="1" thickBot="1">
      <c r="A5" s="118" t="s">
        <v>278</v>
      </c>
      <c r="B5" s="119">
        <v>136240102224</v>
      </c>
      <c r="C5" s="120">
        <v>58</v>
      </c>
      <c r="D5" s="120">
        <v>43</v>
      </c>
      <c r="E5" s="120">
        <v>101</v>
      </c>
      <c r="F5" s="3">
        <f t="shared" si="0"/>
        <v>25.25</v>
      </c>
      <c r="G5" s="35">
        <v>88.25</v>
      </c>
      <c r="H5" s="13">
        <f t="shared" si="1"/>
        <v>44.125</v>
      </c>
      <c r="I5" s="35">
        <f t="shared" si="2"/>
        <v>69.375</v>
      </c>
      <c r="J5" s="2">
        <f t="shared" si="3"/>
        <v>3</v>
      </c>
      <c r="K5" s="5" t="s">
        <v>14</v>
      </c>
    </row>
    <row r="6" spans="1:11" ht="21.75" customHeight="1" thickBot="1">
      <c r="A6" s="118" t="s">
        <v>279</v>
      </c>
      <c r="B6" s="119">
        <v>136240102211</v>
      </c>
      <c r="C6" s="120">
        <v>63.5</v>
      </c>
      <c r="D6" s="120">
        <v>49</v>
      </c>
      <c r="E6" s="120">
        <v>112.5</v>
      </c>
      <c r="F6" s="3">
        <f t="shared" si="0"/>
        <v>28.125</v>
      </c>
      <c r="G6" s="35">
        <v>81.9</v>
      </c>
      <c r="H6" s="13">
        <f t="shared" si="1"/>
        <v>40.95</v>
      </c>
      <c r="I6" s="35">
        <f t="shared" si="2"/>
        <v>69.075</v>
      </c>
      <c r="J6" s="2">
        <f t="shared" si="3"/>
        <v>4</v>
      </c>
      <c r="K6" s="5" t="s">
        <v>14</v>
      </c>
    </row>
    <row r="7" spans="1:11" ht="21.75" customHeight="1" thickBot="1">
      <c r="A7" s="118" t="s">
        <v>280</v>
      </c>
      <c r="B7" s="119">
        <v>136240102201</v>
      </c>
      <c r="C7" s="120">
        <v>51</v>
      </c>
      <c r="D7" s="120">
        <v>50.5</v>
      </c>
      <c r="E7" s="120">
        <v>101.5</v>
      </c>
      <c r="F7" s="3">
        <f t="shared" si="0"/>
        <v>25.375</v>
      </c>
      <c r="G7" s="35">
        <v>85.7</v>
      </c>
      <c r="H7" s="13">
        <f t="shared" si="1"/>
        <v>42.85</v>
      </c>
      <c r="I7" s="35">
        <f t="shared" si="2"/>
        <v>68.225</v>
      </c>
      <c r="J7" s="2">
        <f t="shared" si="3"/>
        <v>5</v>
      </c>
      <c r="K7" s="5" t="s">
        <v>14</v>
      </c>
    </row>
    <row r="8" spans="1:11" ht="21.75" customHeight="1" thickBot="1">
      <c r="A8" s="118" t="s">
        <v>281</v>
      </c>
      <c r="B8" s="119">
        <v>136240101809</v>
      </c>
      <c r="C8" s="120">
        <v>42</v>
      </c>
      <c r="D8" s="120">
        <v>46</v>
      </c>
      <c r="E8" s="120">
        <v>88</v>
      </c>
      <c r="F8" s="3">
        <f t="shared" si="0"/>
        <v>22</v>
      </c>
      <c r="G8" s="35">
        <v>92</v>
      </c>
      <c r="H8" s="13">
        <f t="shared" si="1"/>
        <v>46</v>
      </c>
      <c r="I8" s="35">
        <f t="shared" si="2"/>
        <v>68</v>
      </c>
      <c r="J8" s="2">
        <f t="shared" si="3"/>
        <v>6</v>
      </c>
      <c r="K8" s="5" t="s">
        <v>14</v>
      </c>
    </row>
    <row r="9" spans="1:11" ht="21.75" customHeight="1" thickBot="1">
      <c r="A9" s="118" t="s">
        <v>282</v>
      </c>
      <c r="B9" s="119">
        <v>136240102011</v>
      </c>
      <c r="C9" s="120">
        <v>52</v>
      </c>
      <c r="D9" s="120">
        <v>46.5</v>
      </c>
      <c r="E9" s="120">
        <v>98.5</v>
      </c>
      <c r="F9" s="3">
        <f t="shared" si="0"/>
        <v>24.625</v>
      </c>
      <c r="G9" s="35">
        <v>85.5</v>
      </c>
      <c r="H9" s="13">
        <f t="shared" si="1"/>
        <v>42.75</v>
      </c>
      <c r="I9" s="35">
        <f t="shared" si="2"/>
        <v>67.375</v>
      </c>
      <c r="J9" s="2">
        <f t="shared" si="3"/>
        <v>7</v>
      </c>
      <c r="K9" s="5" t="s">
        <v>14</v>
      </c>
    </row>
    <row r="10" spans="1:11" ht="21.75" customHeight="1" thickBot="1">
      <c r="A10" s="118" t="s">
        <v>283</v>
      </c>
      <c r="B10" s="119">
        <v>136240102205</v>
      </c>
      <c r="C10" s="120">
        <v>39.5</v>
      </c>
      <c r="D10" s="120">
        <v>47.5</v>
      </c>
      <c r="E10" s="120">
        <v>87</v>
      </c>
      <c r="F10" s="3">
        <f t="shared" si="0"/>
        <v>21.75</v>
      </c>
      <c r="G10" s="35">
        <v>85.85</v>
      </c>
      <c r="H10" s="13">
        <f t="shared" si="1"/>
        <v>42.925</v>
      </c>
      <c r="I10" s="35">
        <f t="shared" si="2"/>
        <v>64.675</v>
      </c>
      <c r="J10" s="2">
        <f t="shared" si="3"/>
        <v>8</v>
      </c>
      <c r="K10" s="5" t="s">
        <v>14</v>
      </c>
    </row>
    <row r="11" spans="1:11" ht="21.75" customHeight="1" thickBot="1">
      <c r="A11" s="118" t="s">
        <v>284</v>
      </c>
      <c r="B11" s="119">
        <v>136240102126</v>
      </c>
      <c r="C11" s="120">
        <v>40.5</v>
      </c>
      <c r="D11" s="120">
        <v>36.5</v>
      </c>
      <c r="E11" s="120">
        <v>77</v>
      </c>
      <c r="F11" s="3">
        <f t="shared" si="0"/>
        <v>19.25</v>
      </c>
      <c r="G11" s="35">
        <v>90</v>
      </c>
      <c r="H11" s="13">
        <f t="shared" si="1"/>
        <v>45</v>
      </c>
      <c r="I11" s="35">
        <f t="shared" si="2"/>
        <v>64.25</v>
      </c>
      <c r="J11" s="2">
        <f t="shared" si="3"/>
        <v>9</v>
      </c>
      <c r="K11" s="5" t="s">
        <v>14</v>
      </c>
    </row>
    <row r="12" spans="1:11" ht="21.75" customHeight="1" thickBot="1">
      <c r="A12" s="118" t="s">
        <v>285</v>
      </c>
      <c r="B12" s="119">
        <v>136240102221</v>
      </c>
      <c r="C12" s="120">
        <v>43.5</v>
      </c>
      <c r="D12" s="120">
        <v>43.5</v>
      </c>
      <c r="E12" s="120">
        <v>87</v>
      </c>
      <c r="F12" s="3">
        <f t="shared" si="0"/>
        <v>21.75</v>
      </c>
      <c r="G12" s="35">
        <v>83.95</v>
      </c>
      <c r="H12" s="13">
        <f t="shared" si="1"/>
        <v>41.975</v>
      </c>
      <c r="I12" s="35">
        <f t="shared" si="2"/>
        <v>63.725</v>
      </c>
      <c r="J12" s="2">
        <f t="shared" si="3"/>
        <v>10</v>
      </c>
      <c r="K12" s="5" t="s">
        <v>14</v>
      </c>
    </row>
    <row r="13" spans="1:11" ht="21.75" customHeight="1" thickBot="1">
      <c r="A13" s="118" t="s">
        <v>286</v>
      </c>
      <c r="B13" s="119">
        <v>136240101830</v>
      </c>
      <c r="C13" s="120">
        <v>41.5</v>
      </c>
      <c r="D13" s="120">
        <v>40</v>
      </c>
      <c r="E13" s="120">
        <v>81.5</v>
      </c>
      <c r="F13" s="3">
        <f t="shared" si="0"/>
        <v>20.375</v>
      </c>
      <c r="G13" s="35">
        <v>83.45</v>
      </c>
      <c r="H13" s="13">
        <f t="shared" si="1"/>
        <v>41.725</v>
      </c>
      <c r="I13" s="35">
        <f t="shared" si="2"/>
        <v>62.1</v>
      </c>
      <c r="J13" s="2">
        <f t="shared" si="3"/>
        <v>11</v>
      </c>
      <c r="K13" s="5" t="s">
        <v>14</v>
      </c>
    </row>
    <row r="14" spans="1:11" ht="21.75" customHeight="1" thickBot="1">
      <c r="A14" s="118" t="s">
        <v>287</v>
      </c>
      <c r="B14" s="119">
        <v>136240102121</v>
      </c>
      <c r="C14" s="120">
        <v>34</v>
      </c>
      <c r="D14" s="120">
        <v>41.5</v>
      </c>
      <c r="E14" s="120">
        <v>75.5</v>
      </c>
      <c r="F14" s="3">
        <f t="shared" si="0"/>
        <v>18.875</v>
      </c>
      <c r="G14" s="35">
        <v>85.85</v>
      </c>
      <c r="H14" s="13">
        <f t="shared" si="1"/>
        <v>42.925</v>
      </c>
      <c r="I14" s="35">
        <f t="shared" si="2"/>
        <v>61.8</v>
      </c>
      <c r="J14" s="2">
        <f t="shared" si="3"/>
        <v>12</v>
      </c>
      <c r="K14" s="5" t="s">
        <v>14</v>
      </c>
    </row>
    <row r="15" spans="1:11" ht="21.75" customHeight="1" thickBot="1">
      <c r="A15" s="118" t="s">
        <v>288</v>
      </c>
      <c r="B15" s="119">
        <v>136240102111</v>
      </c>
      <c r="C15" s="120">
        <v>30</v>
      </c>
      <c r="D15" s="120">
        <v>36.5</v>
      </c>
      <c r="E15" s="120">
        <v>66.5</v>
      </c>
      <c r="F15" s="3">
        <f t="shared" si="0"/>
        <v>16.625</v>
      </c>
      <c r="G15" s="35">
        <v>82.3</v>
      </c>
      <c r="H15" s="13">
        <f t="shared" si="1"/>
        <v>41.15</v>
      </c>
      <c r="I15" s="35">
        <f t="shared" si="2"/>
        <v>57.775</v>
      </c>
      <c r="J15" s="2">
        <f t="shared" si="3"/>
        <v>13</v>
      </c>
      <c r="K15" s="5" t="s">
        <v>14</v>
      </c>
    </row>
    <row r="16" spans="1:11" ht="21.75" customHeight="1" thickBot="1">
      <c r="A16" s="118" t="s">
        <v>289</v>
      </c>
      <c r="B16" s="119">
        <v>136240102003</v>
      </c>
      <c r="C16" s="120">
        <v>38.5</v>
      </c>
      <c r="D16" s="120">
        <v>34.5</v>
      </c>
      <c r="E16" s="120">
        <v>73</v>
      </c>
      <c r="F16" s="3">
        <f t="shared" si="0"/>
        <v>18.25</v>
      </c>
      <c r="G16" s="35">
        <v>77.8</v>
      </c>
      <c r="H16" s="13">
        <f t="shared" si="1"/>
        <v>38.9</v>
      </c>
      <c r="I16" s="35">
        <f t="shared" si="2"/>
        <v>57.15</v>
      </c>
      <c r="J16" s="2">
        <f t="shared" si="3"/>
        <v>14</v>
      </c>
      <c r="K16" s="5" t="s">
        <v>14</v>
      </c>
    </row>
    <row r="17" ht="21.75" customHeight="1"/>
  </sheetData>
  <sheetProtection/>
  <mergeCells count="1">
    <mergeCell ref="A1:K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pane ySplit="2" topLeftCell="A11" activePane="bottomLeft" state="frozen"/>
      <selection pane="topLeft" activeCell="M19" sqref="M19"/>
      <selection pane="bottomLeft" activeCell="O24" sqref="O24"/>
    </sheetView>
  </sheetViews>
  <sheetFormatPr defaultColWidth="9.00390625" defaultRowHeight="14.25"/>
  <cols>
    <col min="1" max="1" width="9.00390625" style="1" customWidth="1"/>
    <col min="2" max="2" width="14.00390625" style="6" customWidth="1"/>
    <col min="3" max="3" width="8.875" style="1" customWidth="1"/>
    <col min="4" max="4" width="8.75390625" style="7" customWidth="1"/>
    <col min="5" max="5" width="9.25390625" style="56" customWidth="1"/>
    <col min="6" max="6" width="10.625" style="1" customWidth="1"/>
    <col min="7" max="7" width="10.875" style="1" customWidth="1"/>
    <col min="8" max="8" width="7.25390625" style="1" customWidth="1"/>
    <col min="9" max="9" width="10.875" style="6" customWidth="1"/>
    <col min="10" max="16384" width="9.00390625" style="1" customWidth="1"/>
  </cols>
  <sheetData>
    <row r="1" spans="1:9" ht="32.25" customHeight="1" thickBot="1">
      <c r="A1" s="142" t="s">
        <v>27</v>
      </c>
      <c r="B1" s="142"/>
      <c r="C1" s="142"/>
      <c r="D1" s="142"/>
      <c r="E1" s="142"/>
      <c r="F1" s="142"/>
      <c r="G1" s="142"/>
      <c r="H1" s="142"/>
      <c r="I1" s="142"/>
    </row>
    <row r="2" spans="1:10" ht="30.75" customHeight="1" thickBot="1">
      <c r="A2" s="2" t="s">
        <v>0</v>
      </c>
      <c r="B2" s="2" t="s">
        <v>1</v>
      </c>
      <c r="C2" s="2" t="s">
        <v>2</v>
      </c>
      <c r="D2" s="5" t="s">
        <v>21</v>
      </c>
      <c r="E2" s="13" t="s">
        <v>22</v>
      </c>
      <c r="F2" s="2" t="s">
        <v>23</v>
      </c>
      <c r="G2" s="5" t="s">
        <v>24</v>
      </c>
      <c r="H2" s="5" t="s">
        <v>25</v>
      </c>
      <c r="I2" s="2" t="s">
        <v>19</v>
      </c>
      <c r="J2" s="55"/>
    </row>
    <row r="3" spans="1:9" ht="21.75" customHeight="1" thickBot="1">
      <c r="A3" s="118" t="s">
        <v>186</v>
      </c>
      <c r="B3" s="119" t="s">
        <v>187</v>
      </c>
      <c r="C3" s="120">
        <v>80</v>
      </c>
      <c r="D3" s="3">
        <f aca="true" t="shared" si="0" ref="D3:D27">C3*0.4</f>
        <v>32</v>
      </c>
      <c r="E3" s="13">
        <v>88.8</v>
      </c>
      <c r="F3" s="4">
        <f aca="true" t="shared" si="1" ref="F3:F27">E3*0.6</f>
        <v>53.279999999999994</v>
      </c>
      <c r="G3" s="4">
        <f aca="true" t="shared" si="2" ref="G3:G27">D3+F3</f>
        <v>85.28</v>
      </c>
      <c r="H3" s="2">
        <v>1</v>
      </c>
      <c r="I3" s="4" t="s">
        <v>392</v>
      </c>
    </row>
    <row r="4" spans="1:9" ht="21.75" customHeight="1" thickBot="1">
      <c r="A4" s="118" t="s">
        <v>188</v>
      </c>
      <c r="B4" s="119" t="s">
        <v>189</v>
      </c>
      <c r="C4" s="120">
        <v>77.5</v>
      </c>
      <c r="D4" s="3">
        <f t="shared" si="0"/>
        <v>31</v>
      </c>
      <c r="E4" s="13">
        <v>89.8</v>
      </c>
      <c r="F4" s="4">
        <f t="shared" si="1"/>
        <v>53.879999999999995</v>
      </c>
      <c r="G4" s="4">
        <f t="shared" si="2"/>
        <v>84.88</v>
      </c>
      <c r="H4" s="2">
        <v>2</v>
      </c>
      <c r="I4" s="4" t="s">
        <v>392</v>
      </c>
    </row>
    <row r="5" spans="1:9" ht="21.75" customHeight="1" thickBot="1">
      <c r="A5" s="118" t="s">
        <v>190</v>
      </c>
      <c r="B5" s="119" t="s">
        <v>191</v>
      </c>
      <c r="C5" s="120">
        <v>71.5</v>
      </c>
      <c r="D5" s="3">
        <f t="shared" si="0"/>
        <v>28.6</v>
      </c>
      <c r="E5" s="13">
        <v>92.8</v>
      </c>
      <c r="F5" s="4">
        <f t="shared" si="1"/>
        <v>55.68</v>
      </c>
      <c r="G5" s="4">
        <f t="shared" si="2"/>
        <v>84.28</v>
      </c>
      <c r="H5" s="2">
        <v>3</v>
      </c>
      <c r="I5" s="4" t="s">
        <v>392</v>
      </c>
    </row>
    <row r="6" spans="1:9" ht="21.75" customHeight="1" thickBot="1">
      <c r="A6" s="118" t="s">
        <v>192</v>
      </c>
      <c r="B6" s="119" t="s">
        <v>193</v>
      </c>
      <c r="C6" s="120">
        <v>79</v>
      </c>
      <c r="D6" s="3">
        <f t="shared" si="0"/>
        <v>31.6</v>
      </c>
      <c r="E6" s="13">
        <v>87.4</v>
      </c>
      <c r="F6" s="4">
        <f t="shared" si="1"/>
        <v>52.440000000000005</v>
      </c>
      <c r="G6" s="4">
        <f t="shared" si="2"/>
        <v>84.04</v>
      </c>
      <c r="H6" s="2">
        <v>4</v>
      </c>
      <c r="I6" s="4" t="s">
        <v>392</v>
      </c>
    </row>
    <row r="7" spans="1:9" ht="21.75" customHeight="1" thickBot="1">
      <c r="A7" s="118" t="s">
        <v>194</v>
      </c>
      <c r="B7" s="119" t="s">
        <v>195</v>
      </c>
      <c r="C7" s="120">
        <v>75</v>
      </c>
      <c r="D7" s="3">
        <f t="shared" si="0"/>
        <v>30</v>
      </c>
      <c r="E7" s="13">
        <v>84.4</v>
      </c>
      <c r="F7" s="4">
        <f t="shared" si="1"/>
        <v>50.64</v>
      </c>
      <c r="G7" s="4">
        <f t="shared" si="2"/>
        <v>80.64</v>
      </c>
      <c r="H7" s="2">
        <v>5</v>
      </c>
      <c r="I7" s="4" t="s">
        <v>392</v>
      </c>
    </row>
    <row r="8" spans="1:9" ht="21.75" customHeight="1" thickBot="1">
      <c r="A8" s="118" t="s">
        <v>196</v>
      </c>
      <c r="B8" s="119" t="s">
        <v>197</v>
      </c>
      <c r="C8" s="120">
        <v>74</v>
      </c>
      <c r="D8" s="3">
        <f t="shared" si="0"/>
        <v>29.6</v>
      </c>
      <c r="E8" s="13">
        <v>85</v>
      </c>
      <c r="F8" s="4">
        <f t="shared" si="1"/>
        <v>51</v>
      </c>
      <c r="G8" s="4">
        <f t="shared" si="2"/>
        <v>80.6</v>
      </c>
      <c r="H8" s="2">
        <v>6</v>
      </c>
      <c r="I8" s="4" t="s">
        <v>392</v>
      </c>
    </row>
    <row r="9" spans="1:9" ht="21.75" customHeight="1" thickBot="1">
      <c r="A9" s="118" t="s">
        <v>198</v>
      </c>
      <c r="B9" s="119" t="s">
        <v>199</v>
      </c>
      <c r="C9" s="120">
        <v>67</v>
      </c>
      <c r="D9" s="3">
        <f t="shared" si="0"/>
        <v>26.8</v>
      </c>
      <c r="E9" s="13">
        <v>89.6</v>
      </c>
      <c r="F9" s="4">
        <f t="shared" si="1"/>
        <v>53.76</v>
      </c>
      <c r="G9" s="4">
        <f t="shared" si="2"/>
        <v>80.56</v>
      </c>
      <c r="H9" s="2">
        <v>7</v>
      </c>
      <c r="I9" s="4" t="s">
        <v>392</v>
      </c>
    </row>
    <row r="10" spans="1:9" ht="21.75" customHeight="1" thickBot="1">
      <c r="A10" s="118" t="s">
        <v>200</v>
      </c>
      <c r="B10" s="119" t="s">
        <v>201</v>
      </c>
      <c r="C10" s="120">
        <v>73.5</v>
      </c>
      <c r="D10" s="3">
        <f t="shared" si="0"/>
        <v>29.400000000000002</v>
      </c>
      <c r="E10" s="13">
        <v>84.8</v>
      </c>
      <c r="F10" s="4">
        <f t="shared" si="1"/>
        <v>50.879999999999995</v>
      </c>
      <c r="G10" s="4">
        <f t="shared" si="2"/>
        <v>80.28</v>
      </c>
      <c r="H10" s="2">
        <v>8</v>
      </c>
      <c r="I10" s="4" t="s">
        <v>392</v>
      </c>
    </row>
    <row r="11" spans="1:9" ht="21.75" customHeight="1" thickBot="1">
      <c r="A11" s="118" t="s">
        <v>202</v>
      </c>
      <c r="B11" s="119" t="s">
        <v>203</v>
      </c>
      <c r="C11" s="120">
        <v>77.5</v>
      </c>
      <c r="D11" s="3">
        <f t="shared" si="0"/>
        <v>31</v>
      </c>
      <c r="E11" s="13">
        <v>81.8</v>
      </c>
      <c r="F11" s="4">
        <f t="shared" si="1"/>
        <v>49.08</v>
      </c>
      <c r="G11" s="4">
        <f t="shared" si="2"/>
        <v>80.08</v>
      </c>
      <c r="H11" s="2">
        <v>9</v>
      </c>
      <c r="I11" s="4" t="s">
        <v>392</v>
      </c>
    </row>
    <row r="12" spans="1:9" ht="21.75" customHeight="1" thickBot="1">
      <c r="A12" s="118" t="s">
        <v>204</v>
      </c>
      <c r="B12" s="119" t="s">
        <v>205</v>
      </c>
      <c r="C12" s="120">
        <v>73.5</v>
      </c>
      <c r="D12" s="3">
        <f t="shared" si="0"/>
        <v>29.400000000000002</v>
      </c>
      <c r="E12" s="13">
        <v>84.2</v>
      </c>
      <c r="F12" s="4">
        <f t="shared" si="1"/>
        <v>50.52</v>
      </c>
      <c r="G12" s="4">
        <f t="shared" si="2"/>
        <v>79.92</v>
      </c>
      <c r="H12" s="2">
        <v>10</v>
      </c>
      <c r="I12" s="4" t="s">
        <v>392</v>
      </c>
    </row>
    <row r="13" spans="1:9" ht="21.75" customHeight="1" thickBot="1">
      <c r="A13" s="118" t="s">
        <v>206</v>
      </c>
      <c r="B13" s="119" t="s">
        <v>207</v>
      </c>
      <c r="C13" s="120">
        <v>72</v>
      </c>
      <c r="D13" s="3">
        <f t="shared" si="0"/>
        <v>28.8</v>
      </c>
      <c r="E13" s="13">
        <v>84.6</v>
      </c>
      <c r="F13" s="4">
        <f t="shared" si="1"/>
        <v>50.76</v>
      </c>
      <c r="G13" s="4">
        <f t="shared" si="2"/>
        <v>79.56</v>
      </c>
      <c r="H13" s="2">
        <v>11</v>
      </c>
      <c r="I13" s="4" t="s">
        <v>392</v>
      </c>
    </row>
    <row r="14" spans="1:9" ht="21.75" customHeight="1" thickBot="1">
      <c r="A14" s="118" t="s">
        <v>208</v>
      </c>
      <c r="B14" s="119" t="s">
        <v>209</v>
      </c>
      <c r="C14" s="120">
        <v>74</v>
      </c>
      <c r="D14" s="3">
        <f t="shared" si="0"/>
        <v>29.6</v>
      </c>
      <c r="E14" s="13">
        <v>82.2</v>
      </c>
      <c r="F14" s="4">
        <f t="shared" si="1"/>
        <v>49.32</v>
      </c>
      <c r="G14" s="4">
        <f t="shared" si="2"/>
        <v>78.92</v>
      </c>
      <c r="H14" s="2">
        <v>12</v>
      </c>
      <c r="I14" s="4" t="s">
        <v>392</v>
      </c>
    </row>
    <row r="15" spans="1:9" ht="21.75" customHeight="1" thickBot="1">
      <c r="A15" s="118" t="s">
        <v>210</v>
      </c>
      <c r="B15" s="119" t="s">
        <v>211</v>
      </c>
      <c r="C15" s="120">
        <v>70.5</v>
      </c>
      <c r="D15" s="3">
        <f t="shared" si="0"/>
        <v>28.200000000000003</v>
      </c>
      <c r="E15" s="13">
        <v>84.4</v>
      </c>
      <c r="F15" s="4">
        <f t="shared" si="1"/>
        <v>50.64</v>
      </c>
      <c r="G15" s="4">
        <f t="shared" si="2"/>
        <v>78.84</v>
      </c>
      <c r="H15" s="2">
        <v>13</v>
      </c>
      <c r="I15" s="4" t="s">
        <v>392</v>
      </c>
    </row>
    <row r="16" spans="1:9" ht="21.75" customHeight="1" thickBot="1">
      <c r="A16" s="118" t="s">
        <v>212</v>
      </c>
      <c r="B16" s="119" t="s">
        <v>213</v>
      </c>
      <c r="C16" s="120">
        <v>68</v>
      </c>
      <c r="D16" s="3">
        <f t="shared" si="0"/>
        <v>27.200000000000003</v>
      </c>
      <c r="E16" s="13">
        <v>85.4</v>
      </c>
      <c r="F16" s="4">
        <f t="shared" si="1"/>
        <v>51.24</v>
      </c>
      <c r="G16" s="4">
        <f t="shared" si="2"/>
        <v>78.44</v>
      </c>
      <c r="H16" s="2">
        <v>14</v>
      </c>
      <c r="I16" s="4" t="s">
        <v>392</v>
      </c>
    </row>
    <row r="17" spans="1:9" ht="21.75" customHeight="1" thickBot="1">
      <c r="A17" s="118" t="s">
        <v>214</v>
      </c>
      <c r="B17" s="119" t="s">
        <v>215</v>
      </c>
      <c r="C17" s="120">
        <v>80</v>
      </c>
      <c r="D17" s="3">
        <f t="shared" si="0"/>
        <v>32</v>
      </c>
      <c r="E17" s="13">
        <v>76.8</v>
      </c>
      <c r="F17" s="4">
        <f t="shared" si="1"/>
        <v>46.08</v>
      </c>
      <c r="G17" s="4">
        <f t="shared" si="2"/>
        <v>78.08</v>
      </c>
      <c r="H17" s="2">
        <v>15</v>
      </c>
      <c r="I17" s="4" t="s">
        <v>392</v>
      </c>
    </row>
    <row r="18" spans="1:9" ht="21.75" customHeight="1" thickBot="1">
      <c r="A18" s="118" t="s">
        <v>216</v>
      </c>
      <c r="B18" s="119" t="s">
        <v>217</v>
      </c>
      <c r="C18" s="120">
        <v>70</v>
      </c>
      <c r="D18" s="3">
        <f t="shared" si="0"/>
        <v>28</v>
      </c>
      <c r="E18" s="13">
        <v>83.4</v>
      </c>
      <c r="F18" s="4">
        <f t="shared" si="1"/>
        <v>50.04</v>
      </c>
      <c r="G18" s="4">
        <f t="shared" si="2"/>
        <v>78.03999999999999</v>
      </c>
      <c r="H18" s="2">
        <v>16</v>
      </c>
      <c r="I18" s="4" t="s">
        <v>392</v>
      </c>
    </row>
    <row r="19" spans="1:9" ht="21.75" customHeight="1" thickBot="1">
      <c r="A19" s="118" t="s">
        <v>218</v>
      </c>
      <c r="B19" s="119" t="s">
        <v>219</v>
      </c>
      <c r="C19" s="120">
        <v>72</v>
      </c>
      <c r="D19" s="3">
        <f t="shared" si="0"/>
        <v>28.8</v>
      </c>
      <c r="E19" s="13">
        <v>80.8</v>
      </c>
      <c r="F19" s="4">
        <f t="shared" si="1"/>
        <v>48.48</v>
      </c>
      <c r="G19" s="4">
        <f t="shared" si="2"/>
        <v>77.28</v>
      </c>
      <c r="H19" s="2">
        <v>17</v>
      </c>
      <c r="I19" s="4" t="s">
        <v>392</v>
      </c>
    </row>
    <row r="20" spans="1:9" ht="21.75" customHeight="1" thickBot="1">
      <c r="A20" s="118" t="s">
        <v>220</v>
      </c>
      <c r="B20" s="119" t="s">
        <v>221</v>
      </c>
      <c r="C20" s="120">
        <v>68</v>
      </c>
      <c r="D20" s="3">
        <f t="shared" si="0"/>
        <v>27.200000000000003</v>
      </c>
      <c r="E20" s="13">
        <v>82.6</v>
      </c>
      <c r="F20" s="4">
        <f t="shared" si="1"/>
        <v>49.559999999999995</v>
      </c>
      <c r="G20" s="4">
        <f t="shared" si="2"/>
        <v>76.75999999999999</v>
      </c>
      <c r="H20" s="2">
        <v>18</v>
      </c>
      <c r="I20" s="4" t="s">
        <v>392</v>
      </c>
    </row>
    <row r="21" spans="1:9" ht="21.75" customHeight="1" thickBot="1">
      <c r="A21" s="118" t="s">
        <v>222</v>
      </c>
      <c r="B21" s="119" t="s">
        <v>223</v>
      </c>
      <c r="C21" s="120">
        <v>65.5</v>
      </c>
      <c r="D21" s="3">
        <f t="shared" si="0"/>
        <v>26.200000000000003</v>
      </c>
      <c r="E21" s="13">
        <v>84.2</v>
      </c>
      <c r="F21" s="4">
        <f t="shared" si="1"/>
        <v>50.52</v>
      </c>
      <c r="G21" s="4">
        <f t="shared" si="2"/>
        <v>76.72</v>
      </c>
      <c r="H21" s="2">
        <v>19</v>
      </c>
      <c r="I21" s="4" t="s">
        <v>392</v>
      </c>
    </row>
    <row r="22" spans="1:9" ht="21.75" customHeight="1" thickBot="1">
      <c r="A22" s="118" t="s">
        <v>224</v>
      </c>
      <c r="B22" s="119" t="s">
        <v>225</v>
      </c>
      <c r="C22" s="120">
        <v>70.5</v>
      </c>
      <c r="D22" s="3">
        <f t="shared" si="0"/>
        <v>28.200000000000003</v>
      </c>
      <c r="E22" s="13">
        <v>77.4</v>
      </c>
      <c r="F22" s="4">
        <f t="shared" si="1"/>
        <v>46.440000000000005</v>
      </c>
      <c r="G22" s="4">
        <f t="shared" si="2"/>
        <v>74.64000000000001</v>
      </c>
      <c r="H22" s="2">
        <v>20</v>
      </c>
      <c r="I22" s="4" t="s">
        <v>392</v>
      </c>
    </row>
    <row r="23" spans="1:9" ht="21.75" customHeight="1" thickBot="1">
      <c r="A23" s="118" t="s">
        <v>226</v>
      </c>
      <c r="B23" s="119" t="s">
        <v>227</v>
      </c>
      <c r="C23" s="120">
        <v>68</v>
      </c>
      <c r="D23" s="3">
        <f t="shared" si="0"/>
        <v>27.200000000000003</v>
      </c>
      <c r="E23" s="13">
        <v>76</v>
      </c>
      <c r="F23" s="4">
        <f t="shared" si="1"/>
        <v>45.6</v>
      </c>
      <c r="G23" s="4">
        <f t="shared" si="2"/>
        <v>72.80000000000001</v>
      </c>
      <c r="H23" s="2">
        <v>21</v>
      </c>
      <c r="I23" s="4" t="s">
        <v>392</v>
      </c>
    </row>
    <row r="24" spans="1:9" ht="21.75" customHeight="1" thickBot="1">
      <c r="A24" s="118" t="s">
        <v>228</v>
      </c>
      <c r="B24" s="119" t="s">
        <v>229</v>
      </c>
      <c r="C24" s="120">
        <v>65.5</v>
      </c>
      <c r="D24" s="3">
        <f t="shared" si="0"/>
        <v>26.200000000000003</v>
      </c>
      <c r="E24" s="13">
        <v>77.2</v>
      </c>
      <c r="F24" s="4">
        <f t="shared" si="1"/>
        <v>46.32</v>
      </c>
      <c r="G24" s="4">
        <f t="shared" si="2"/>
        <v>72.52000000000001</v>
      </c>
      <c r="H24" s="2">
        <v>22</v>
      </c>
      <c r="I24" s="4" t="s">
        <v>392</v>
      </c>
    </row>
    <row r="25" spans="1:9" ht="21.75" customHeight="1" thickBot="1">
      <c r="A25" s="118" t="s">
        <v>230</v>
      </c>
      <c r="B25" s="119" t="s">
        <v>231</v>
      </c>
      <c r="C25" s="120">
        <v>67</v>
      </c>
      <c r="D25" s="3">
        <f t="shared" si="0"/>
        <v>26.8</v>
      </c>
      <c r="E25" s="13">
        <v>71.2</v>
      </c>
      <c r="F25" s="4">
        <f t="shared" si="1"/>
        <v>42.72</v>
      </c>
      <c r="G25" s="4">
        <f t="shared" si="2"/>
        <v>69.52</v>
      </c>
      <c r="H25" s="2">
        <v>23</v>
      </c>
      <c r="I25" s="4" t="s">
        <v>392</v>
      </c>
    </row>
    <row r="26" spans="1:9" ht="21.75" customHeight="1" thickBot="1">
      <c r="A26" s="118" t="s">
        <v>232</v>
      </c>
      <c r="B26" s="119" t="s">
        <v>233</v>
      </c>
      <c r="C26" s="120">
        <v>65.5</v>
      </c>
      <c r="D26" s="3">
        <f t="shared" si="0"/>
        <v>26.200000000000003</v>
      </c>
      <c r="E26" s="13">
        <v>70.4</v>
      </c>
      <c r="F26" s="4">
        <f t="shared" si="1"/>
        <v>42.24</v>
      </c>
      <c r="G26" s="4">
        <f t="shared" si="2"/>
        <v>68.44</v>
      </c>
      <c r="H26" s="2">
        <v>24</v>
      </c>
      <c r="I26" s="4" t="s">
        <v>392</v>
      </c>
    </row>
    <row r="27" spans="1:9" ht="21.75" customHeight="1" thickBot="1">
      <c r="A27" s="118" t="s">
        <v>234</v>
      </c>
      <c r="B27" s="119" t="s">
        <v>235</v>
      </c>
      <c r="C27" s="120">
        <v>74</v>
      </c>
      <c r="D27" s="3">
        <f t="shared" si="0"/>
        <v>29.6</v>
      </c>
      <c r="E27" s="13">
        <v>59</v>
      </c>
      <c r="F27" s="4">
        <f t="shared" si="1"/>
        <v>35.4</v>
      </c>
      <c r="G27" s="4">
        <f t="shared" si="2"/>
        <v>65</v>
      </c>
      <c r="H27" s="2">
        <v>25</v>
      </c>
      <c r="I27" s="4" t="s">
        <v>392</v>
      </c>
    </row>
  </sheetData>
  <sheetProtection/>
  <mergeCells count="1">
    <mergeCell ref="A1:I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pane ySplit="2" topLeftCell="A3" activePane="bottomLeft" state="frozen"/>
      <selection pane="topLeft" activeCell="F14" sqref="F14"/>
      <selection pane="bottomLeft" activeCell="G13" sqref="G13"/>
    </sheetView>
  </sheetViews>
  <sheetFormatPr defaultColWidth="9.00390625" defaultRowHeight="14.25"/>
  <cols>
    <col min="1" max="1" width="22.375" style="1" customWidth="1"/>
    <col min="2" max="2" width="26.50390625" style="56" customWidth="1"/>
    <col min="3" max="3" width="25.375" style="1" customWidth="1"/>
    <col min="4" max="4" width="20.125" style="6" customWidth="1"/>
    <col min="5" max="16384" width="9.00390625" style="1" customWidth="1"/>
  </cols>
  <sheetData>
    <row r="1" spans="1:4" ht="32.25" customHeight="1" thickBot="1">
      <c r="A1" s="147" t="s">
        <v>179</v>
      </c>
      <c r="B1" s="147"/>
      <c r="C1" s="147"/>
      <c r="D1" s="117"/>
    </row>
    <row r="2" spans="1:4" ht="30.75" customHeight="1" thickBot="1">
      <c r="A2" s="2" t="s">
        <v>0</v>
      </c>
      <c r="B2" s="13" t="s">
        <v>22</v>
      </c>
      <c r="C2" s="2" t="s">
        <v>316</v>
      </c>
      <c r="D2" s="55"/>
    </row>
    <row r="3" spans="1:4" ht="30" customHeight="1" thickBot="1">
      <c r="A3" s="4" t="s">
        <v>76</v>
      </c>
      <c r="B3" s="13">
        <v>86.4</v>
      </c>
      <c r="C3" s="116" t="s">
        <v>180</v>
      </c>
      <c r="D3" s="1"/>
    </row>
    <row r="4" spans="1:4" ht="30" customHeight="1" thickBot="1">
      <c r="A4" s="4" t="s">
        <v>74</v>
      </c>
      <c r="B4" s="13">
        <v>86</v>
      </c>
      <c r="C4" s="116" t="s">
        <v>180</v>
      </c>
      <c r="D4" s="1"/>
    </row>
    <row r="5" spans="1:4" ht="30" customHeight="1" thickBot="1">
      <c r="A5" s="4" t="s">
        <v>77</v>
      </c>
      <c r="B5" s="13">
        <v>85.1</v>
      </c>
      <c r="C5" s="116" t="s">
        <v>180</v>
      </c>
      <c r="D5" s="1"/>
    </row>
    <row r="6" spans="1:4" ht="30" customHeight="1" thickBot="1">
      <c r="A6" s="4" t="s">
        <v>73</v>
      </c>
      <c r="B6" s="13">
        <v>80.8</v>
      </c>
      <c r="C6" s="116" t="s">
        <v>180</v>
      </c>
      <c r="D6" s="1"/>
    </row>
    <row r="7" spans="1:4" ht="30" customHeight="1" thickBot="1">
      <c r="A7" s="4" t="s">
        <v>75</v>
      </c>
      <c r="B7" s="13">
        <v>77.6</v>
      </c>
      <c r="C7" s="116" t="s">
        <v>180</v>
      </c>
      <c r="D7" s="1"/>
    </row>
    <row r="8" spans="1:4" ht="30" customHeight="1" thickBot="1">
      <c r="A8" s="4" t="s">
        <v>174</v>
      </c>
      <c r="B8" s="13">
        <v>82.1</v>
      </c>
      <c r="C8" s="4" t="s">
        <v>107</v>
      </c>
      <c r="D8" s="1"/>
    </row>
    <row r="9" spans="1:4" ht="30" customHeight="1" thickBot="1">
      <c r="A9" s="4" t="s">
        <v>175</v>
      </c>
      <c r="B9" s="13">
        <v>86</v>
      </c>
      <c r="C9" s="4" t="s">
        <v>107</v>
      </c>
      <c r="D9" s="1"/>
    </row>
    <row r="10" spans="1:4" ht="30" customHeight="1" thickBot="1">
      <c r="A10" s="4" t="s">
        <v>176</v>
      </c>
      <c r="B10" s="13">
        <v>82</v>
      </c>
      <c r="C10" s="4" t="s">
        <v>107</v>
      </c>
      <c r="D10" s="1"/>
    </row>
    <row r="11" spans="1:4" ht="30" customHeight="1" thickBot="1">
      <c r="A11" s="4" t="s">
        <v>177</v>
      </c>
      <c r="B11" s="13">
        <v>81.6</v>
      </c>
      <c r="C11" s="4" t="s">
        <v>107</v>
      </c>
      <c r="D11" s="1"/>
    </row>
    <row r="12" spans="1:4" ht="30" customHeight="1" thickBot="1">
      <c r="A12" s="4" t="s">
        <v>178</v>
      </c>
      <c r="B12" s="13">
        <v>81.5</v>
      </c>
      <c r="C12" s="4" t="s">
        <v>107</v>
      </c>
      <c r="D12" s="1"/>
    </row>
    <row r="13" spans="1:4" ht="30" customHeight="1" thickBot="1">
      <c r="A13" s="4" t="s">
        <v>296</v>
      </c>
      <c r="B13" s="13">
        <v>76.2</v>
      </c>
      <c r="C13" s="4" t="s">
        <v>292</v>
      </c>
      <c r="D13" s="1"/>
    </row>
    <row r="14" spans="1:4" ht="30" customHeight="1" thickBot="1">
      <c r="A14" s="4" t="s">
        <v>297</v>
      </c>
      <c r="B14" s="13">
        <v>72.8</v>
      </c>
      <c r="C14" s="4" t="s">
        <v>292</v>
      </c>
      <c r="D14" s="1"/>
    </row>
    <row r="15" spans="1:4" ht="30" customHeight="1" thickBot="1">
      <c r="A15" s="4" t="s">
        <v>298</v>
      </c>
      <c r="B15" s="13">
        <v>73.4</v>
      </c>
      <c r="C15" s="4" t="s">
        <v>292</v>
      </c>
      <c r="D15" s="1"/>
    </row>
    <row r="16" spans="1:4" ht="30" customHeight="1" thickBot="1">
      <c r="A16" s="4" t="s">
        <v>299</v>
      </c>
      <c r="B16" s="13">
        <v>71.5</v>
      </c>
      <c r="C16" s="4" t="s">
        <v>292</v>
      </c>
      <c r="D16" s="1"/>
    </row>
    <row r="17" spans="1:4" ht="30" customHeight="1" thickBot="1">
      <c r="A17" s="4" t="s">
        <v>300</v>
      </c>
      <c r="B17" s="13">
        <v>70.9</v>
      </c>
      <c r="C17" s="4" t="s">
        <v>292</v>
      </c>
      <c r="D17" s="1"/>
    </row>
    <row r="18" spans="1:4" ht="30" customHeight="1" thickBot="1">
      <c r="A18" s="4" t="s">
        <v>301</v>
      </c>
      <c r="B18" s="13">
        <v>82.3</v>
      </c>
      <c r="C18" s="4" t="s">
        <v>293</v>
      </c>
      <c r="D18" s="1"/>
    </row>
    <row r="19" spans="1:4" ht="30" customHeight="1" thickBot="1">
      <c r="A19" s="4" t="s">
        <v>302</v>
      </c>
      <c r="B19" s="13">
        <v>81.7</v>
      </c>
      <c r="C19" s="4" t="s">
        <v>293</v>
      </c>
      <c r="D19" s="1"/>
    </row>
    <row r="20" spans="1:4" ht="30" customHeight="1" thickBot="1">
      <c r="A20" s="4" t="s">
        <v>303</v>
      </c>
      <c r="B20" s="13">
        <v>89.55</v>
      </c>
      <c r="C20" s="4" t="s">
        <v>293</v>
      </c>
      <c r="D20" s="1"/>
    </row>
    <row r="21" spans="1:4" ht="30" customHeight="1" thickBot="1">
      <c r="A21" s="4" t="s">
        <v>304</v>
      </c>
      <c r="B21" s="13">
        <v>88.15</v>
      </c>
      <c r="C21" s="4" t="s">
        <v>293</v>
      </c>
      <c r="D21" s="1"/>
    </row>
    <row r="22" spans="1:4" ht="30" customHeight="1" thickBot="1">
      <c r="A22" s="4" t="s">
        <v>305</v>
      </c>
      <c r="B22" s="13">
        <v>86.3</v>
      </c>
      <c r="C22" s="4" t="s">
        <v>293</v>
      </c>
      <c r="D22" s="1"/>
    </row>
    <row r="23" spans="1:4" ht="30" customHeight="1" thickBot="1">
      <c r="A23" s="4" t="s">
        <v>306</v>
      </c>
      <c r="B23" s="13">
        <v>81.85</v>
      </c>
      <c r="C23" s="4" t="s">
        <v>294</v>
      </c>
      <c r="D23" s="1"/>
    </row>
    <row r="24" spans="1:4" ht="30" customHeight="1" thickBot="1">
      <c r="A24" s="4" t="s">
        <v>307</v>
      </c>
      <c r="B24" s="13">
        <v>77.2</v>
      </c>
      <c r="C24" s="4" t="s">
        <v>294</v>
      </c>
      <c r="D24" s="1"/>
    </row>
    <row r="25" spans="1:4" ht="30" customHeight="1" thickBot="1">
      <c r="A25" s="4" t="s">
        <v>308</v>
      </c>
      <c r="B25" s="13">
        <v>84.95</v>
      </c>
      <c r="C25" s="4" t="s">
        <v>294</v>
      </c>
      <c r="D25" s="1"/>
    </row>
    <row r="26" spans="1:4" ht="30" customHeight="1" thickBot="1">
      <c r="A26" s="4" t="s">
        <v>309</v>
      </c>
      <c r="B26" s="13">
        <v>83.25</v>
      </c>
      <c r="C26" s="4" t="s">
        <v>294</v>
      </c>
      <c r="D26" s="1"/>
    </row>
    <row r="27" spans="1:4" ht="30" customHeight="1" thickBot="1">
      <c r="A27" s="4" t="s">
        <v>310</v>
      </c>
      <c r="B27" s="13">
        <v>81.65</v>
      </c>
      <c r="C27" s="4" t="s">
        <v>294</v>
      </c>
      <c r="D27" s="1"/>
    </row>
    <row r="28" spans="1:4" ht="30" customHeight="1" thickBot="1">
      <c r="A28" s="4" t="s">
        <v>311</v>
      </c>
      <c r="B28" s="13">
        <v>78.2</v>
      </c>
      <c r="C28" s="4" t="s">
        <v>295</v>
      </c>
      <c r="D28" s="1"/>
    </row>
    <row r="29" spans="1:4" ht="30" customHeight="1" thickBot="1">
      <c r="A29" s="4" t="s">
        <v>312</v>
      </c>
      <c r="B29" s="13">
        <v>79</v>
      </c>
      <c r="C29" s="4" t="s">
        <v>295</v>
      </c>
      <c r="D29" s="1"/>
    </row>
    <row r="30" spans="1:4" ht="30" customHeight="1" thickBot="1">
      <c r="A30" s="4" t="s">
        <v>313</v>
      </c>
      <c r="B30" s="13">
        <v>87.6</v>
      </c>
      <c r="C30" s="4" t="s">
        <v>295</v>
      </c>
      <c r="D30" s="1"/>
    </row>
    <row r="31" spans="1:4" ht="30" customHeight="1" thickBot="1">
      <c r="A31" s="4" t="s">
        <v>314</v>
      </c>
      <c r="B31" s="13">
        <v>79</v>
      </c>
      <c r="C31" s="4" t="s">
        <v>295</v>
      </c>
      <c r="D31" s="1"/>
    </row>
    <row r="32" spans="1:4" ht="30" customHeight="1" thickBot="1">
      <c r="A32" s="4" t="s">
        <v>315</v>
      </c>
      <c r="B32" s="13">
        <v>80.2</v>
      </c>
      <c r="C32" s="4" t="s">
        <v>295</v>
      </c>
      <c r="D32" s="1"/>
    </row>
    <row r="33" spans="1:4" ht="30" customHeight="1" thickBot="1">
      <c r="A33" s="4" t="s">
        <v>318</v>
      </c>
      <c r="B33" s="13">
        <v>78.8</v>
      </c>
      <c r="C33" s="4" t="s">
        <v>317</v>
      </c>
      <c r="D33" s="1"/>
    </row>
    <row r="34" spans="1:4" ht="30" customHeight="1" thickBot="1">
      <c r="A34" s="4" t="s">
        <v>319</v>
      </c>
      <c r="B34" s="13">
        <v>77.8</v>
      </c>
      <c r="C34" s="4" t="s">
        <v>317</v>
      </c>
      <c r="D34" s="1"/>
    </row>
    <row r="35" spans="1:4" ht="30" customHeight="1" thickBot="1">
      <c r="A35" s="4" t="s">
        <v>320</v>
      </c>
      <c r="B35" s="13">
        <v>78.8</v>
      </c>
      <c r="C35" s="4" t="s">
        <v>317</v>
      </c>
      <c r="D35" s="1"/>
    </row>
    <row r="36" spans="1:4" ht="30" customHeight="1" thickBot="1">
      <c r="A36" s="4" t="s">
        <v>321</v>
      </c>
      <c r="B36" s="13">
        <v>77.8</v>
      </c>
      <c r="C36" s="4" t="s">
        <v>317</v>
      </c>
      <c r="D36" s="1"/>
    </row>
    <row r="37" spans="1:4" ht="30" customHeight="1" thickBot="1">
      <c r="A37" s="4" t="s">
        <v>322</v>
      </c>
      <c r="B37" s="13">
        <v>77.6</v>
      </c>
      <c r="C37" s="4" t="s">
        <v>317</v>
      </c>
      <c r="D37" s="1"/>
    </row>
    <row r="38" spans="1:4" ht="30" customHeight="1" thickBot="1">
      <c r="A38" s="4" t="s">
        <v>323</v>
      </c>
      <c r="B38" s="13">
        <v>91</v>
      </c>
      <c r="C38" s="4" t="s">
        <v>317</v>
      </c>
      <c r="D38" s="1"/>
    </row>
    <row r="39" spans="1:4" ht="30" customHeight="1" thickBot="1">
      <c r="A39" s="4" t="s">
        <v>324</v>
      </c>
      <c r="B39" s="13">
        <v>78</v>
      </c>
      <c r="C39" s="4" t="s">
        <v>317</v>
      </c>
      <c r="D39" s="1"/>
    </row>
    <row r="40" spans="1:4" ht="30" customHeight="1" thickBot="1">
      <c r="A40" s="4" t="s">
        <v>325</v>
      </c>
      <c r="B40" s="13">
        <v>85.2</v>
      </c>
      <c r="C40" s="4" t="s">
        <v>317</v>
      </c>
      <c r="D40" s="1"/>
    </row>
    <row r="41" spans="1:4" ht="30" customHeight="1" thickBot="1">
      <c r="A41" s="4" t="s">
        <v>326</v>
      </c>
      <c r="B41" s="13">
        <v>80.2</v>
      </c>
      <c r="C41" s="4" t="s">
        <v>317</v>
      </c>
      <c r="D41" s="1"/>
    </row>
    <row r="42" spans="1:4" ht="30" customHeight="1" thickBot="1">
      <c r="A42" s="4" t="s">
        <v>327</v>
      </c>
      <c r="B42" s="13">
        <v>78.6</v>
      </c>
      <c r="C42" s="4" t="s">
        <v>317</v>
      </c>
      <c r="D42" s="1"/>
    </row>
  </sheetData>
  <sheetProtection/>
  <mergeCells count="1">
    <mergeCell ref="A1:C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37"/>
  <sheetViews>
    <sheetView zoomScalePageLayoutView="0" workbookViewId="0" topLeftCell="A1">
      <pane ySplit="2" topLeftCell="A18" activePane="bottomLeft" state="frozen"/>
      <selection pane="topLeft" activeCell="P6" sqref="P6"/>
      <selection pane="bottomLeft" activeCell="N1" sqref="N1:N16384"/>
    </sheetView>
  </sheetViews>
  <sheetFormatPr defaultColWidth="9.00390625" defaultRowHeight="14.25"/>
  <cols>
    <col min="1" max="1" width="8.125" style="98" customWidth="1"/>
    <col min="2" max="2" width="14.75390625" style="114" customWidth="1"/>
    <col min="3" max="3" width="7.00390625" style="98" customWidth="1"/>
    <col min="4" max="4" width="7.125" style="98" customWidth="1"/>
    <col min="5" max="5" width="8.25390625" style="98" customWidth="1"/>
    <col min="6" max="6" width="9.875" style="98" customWidth="1"/>
    <col min="7" max="7" width="7.875" style="112" customWidth="1"/>
    <col min="8" max="8" width="8.00390625" style="98" customWidth="1"/>
    <col min="9" max="9" width="9.375" style="98" customWidth="1"/>
    <col min="10" max="10" width="9.50390625" style="98" customWidth="1"/>
    <col min="11" max="11" width="9.625" style="98" customWidth="1"/>
    <col min="12" max="12" width="6.375" style="98" customWidth="1"/>
    <col min="13" max="13" width="11.125" style="98" customWidth="1"/>
    <col min="14" max="254" width="9.00390625" style="98" customWidth="1"/>
    <col min="255" max="16384" width="9.00390625" style="115" customWidth="1"/>
  </cols>
  <sheetData>
    <row r="1" spans="1:13" ht="23.25" thickBot="1">
      <c r="A1" s="143" t="s">
        <v>104</v>
      </c>
      <c r="B1" s="144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3" ht="29.25" customHeight="1">
      <c r="A2" s="99" t="s">
        <v>0</v>
      </c>
      <c r="B2" s="100" t="s">
        <v>1</v>
      </c>
      <c r="C2" s="99" t="s">
        <v>2</v>
      </c>
      <c r="D2" s="99" t="s">
        <v>3</v>
      </c>
      <c r="E2" s="99" t="s">
        <v>4</v>
      </c>
      <c r="F2" s="101" t="s">
        <v>5</v>
      </c>
      <c r="G2" s="102" t="s">
        <v>6</v>
      </c>
      <c r="H2" s="99" t="s">
        <v>7</v>
      </c>
      <c r="I2" s="99" t="s">
        <v>8</v>
      </c>
      <c r="J2" s="99" t="s">
        <v>9</v>
      </c>
      <c r="K2" s="103" t="s">
        <v>10</v>
      </c>
      <c r="L2" s="103" t="s">
        <v>11</v>
      </c>
      <c r="M2" s="104" t="s">
        <v>12</v>
      </c>
    </row>
    <row r="3" spans="1:13" ht="18" customHeight="1">
      <c r="A3" s="105" t="s">
        <v>105</v>
      </c>
      <c r="B3" s="106" t="s">
        <v>106</v>
      </c>
      <c r="C3" s="105">
        <v>75.5</v>
      </c>
      <c r="D3" s="105">
        <v>82.5</v>
      </c>
      <c r="E3" s="105">
        <v>158</v>
      </c>
      <c r="F3" s="107">
        <f aca="true" t="shared" si="0" ref="F3:F36">E3*0.25</f>
        <v>39.5</v>
      </c>
      <c r="G3" s="108">
        <v>89.38</v>
      </c>
      <c r="H3" s="109">
        <v>0.9836</v>
      </c>
      <c r="I3" s="109">
        <f aca="true" t="shared" si="1" ref="I3:I36">G3*H3</f>
        <v>87.914168</v>
      </c>
      <c r="J3" s="109">
        <f aca="true" t="shared" si="2" ref="J3:J36">I3*0.5</f>
        <v>43.957084</v>
      </c>
      <c r="K3" s="109">
        <f aca="true" t="shared" si="3" ref="K3:K36">F3+J3</f>
        <v>83.45708400000001</v>
      </c>
      <c r="L3" s="110">
        <v>1</v>
      </c>
      <c r="M3" s="111" t="s">
        <v>107</v>
      </c>
    </row>
    <row r="4" spans="1:13" ht="18" customHeight="1">
      <c r="A4" s="105" t="s">
        <v>108</v>
      </c>
      <c r="B4" s="106" t="s">
        <v>109</v>
      </c>
      <c r="C4" s="105">
        <v>82</v>
      </c>
      <c r="D4" s="105">
        <v>74</v>
      </c>
      <c r="E4" s="105">
        <v>156</v>
      </c>
      <c r="F4" s="107">
        <f t="shared" si="0"/>
        <v>39</v>
      </c>
      <c r="G4" s="108">
        <v>84.6</v>
      </c>
      <c r="H4" s="109">
        <v>1.0148</v>
      </c>
      <c r="I4" s="109">
        <f t="shared" si="1"/>
        <v>85.85207999999999</v>
      </c>
      <c r="J4" s="109">
        <f t="shared" si="2"/>
        <v>42.92603999999999</v>
      </c>
      <c r="K4" s="109">
        <f t="shared" si="3"/>
        <v>81.92604</v>
      </c>
      <c r="L4" s="110">
        <v>2</v>
      </c>
      <c r="M4" s="111" t="s">
        <v>107</v>
      </c>
    </row>
    <row r="5" spans="1:13" ht="18" customHeight="1">
      <c r="A5" s="105" t="s">
        <v>110</v>
      </c>
      <c r="B5" s="106" t="s">
        <v>111</v>
      </c>
      <c r="C5" s="105">
        <v>84</v>
      </c>
      <c r="D5" s="105">
        <v>67.5</v>
      </c>
      <c r="E5" s="105">
        <v>151.5</v>
      </c>
      <c r="F5" s="107">
        <f t="shared" si="0"/>
        <v>37.875</v>
      </c>
      <c r="G5" s="108">
        <v>89.46</v>
      </c>
      <c r="H5" s="109">
        <v>0.9836</v>
      </c>
      <c r="I5" s="109">
        <f t="shared" si="1"/>
        <v>87.992856</v>
      </c>
      <c r="J5" s="109">
        <f t="shared" si="2"/>
        <v>43.996428</v>
      </c>
      <c r="K5" s="109">
        <f t="shared" si="3"/>
        <v>81.87142800000001</v>
      </c>
      <c r="L5" s="110">
        <v>3</v>
      </c>
      <c r="M5" s="111" t="s">
        <v>107</v>
      </c>
    </row>
    <row r="6" spans="1:13" ht="18" customHeight="1">
      <c r="A6" s="105" t="s">
        <v>112</v>
      </c>
      <c r="B6" s="106" t="s">
        <v>113</v>
      </c>
      <c r="C6" s="105">
        <v>84.5</v>
      </c>
      <c r="D6" s="105">
        <v>70.5</v>
      </c>
      <c r="E6" s="105">
        <v>155</v>
      </c>
      <c r="F6" s="107">
        <f t="shared" si="0"/>
        <v>38.75</v>
      </c>
      <c r="G6" s="108">
        <v>87.6</v>
      </c>
      <c r="H6" s="109">
        <v>0.9836</v>
      </c>
      <c r="I6" s="109">
        <f t="shared" si="1"/>
        <v>86.16336</v>
      </c>
      <c r="J6" s="109">
        <f t="shared" si="2"/>
        <v>43.08168</v>
      </c>
      <c r="K6" s="109">
        <f t="shared" si="3"/>
        <v>81.83168</v>
      </c>
      <c r="L6" s="110">
        <v>4</v>
      </c>
      <c r="M6" s="111" t="s">
        <v>107</v>
      </c>
    </row>
    <row r="7" spans="1:14" ht="18" customHeight="1">
      <c r="A7" s="105" t="s">
        <v>114</v>
      </c>
      <c r="B7" s="106" t="s">
        <v>115</v>
      </c>
      <c r="C7" s="105">
        <v>82</v>
      </c>
      <c r="D7" s="105">
        <v>68</v>
      </c>
      <c r="E7" s="105">
        <v>150</v>
      </c>
      <c r="F7" s="107">
        <f t="shared" si="0"/>
        <v>37.5</v>
      </c>
      <c r="G7" s="108">
        <v>89.1</v>
      </c>
      <c r="H7" s="109">
        <v>0.9836</v>
      </c>
      <c r="I7" s="109">
        <f t="shared" si="1"/>
        <v>87.63875999999999</v>
      </c>
      <c r="J7" s="109">
        <f t="shared" si="2"/>
        <v>43.819379999999995</v>
      </c>
      <c r="K7" s="109">
        <f t="shared" si="3"/>
        <v>81.31938</v>
      </c>
      <c r="L7" s="110">
        <v>5</v>
      </c>
      <c r="M7" s="111" t="s">
        <v>107</v>
      </c>
      <c r="N7" s="112"/>
    </row>
    <row r="8" spans="1:14" ht="18" customHeight="1">
      <c r="A8" s="105" t="s">
        <v>116</v>
      </c>
      <c r="B8" s="106" t="s">
        <v>117</v>
      </c>
      <c r="C8" s="105">
        <v>71.5</v>
      </c>
      <c r="D8" s="105">
        <v>71.5</v>
      </c>
      <c r="E8" s="105">
        <v>143</v>
      </c>
      <c r="F8" s="107">
        <f t="shared" si="0"/>
        <v>35.75</v>
      </c>
      <c r="G8" s="108">
        <v>91.4</v>
      </c>
      <c r="H8" s="109">
        <v>0.9836</v>
      </c>
      <c r="I8" s="109">
        <f t="shared" si="1"/>
        <v>89.90104000000001</v>
      </c>
      <c r="J8" s="109">
        <f t="shared" si="2"/>
        <v>44.950520000000004</v>
      </c>
      <c r="K8" s="109">
        <f t="shared" si="3"/>
        <v>80.70052000000001</v>
      </c>
      <c r="L8" s="110">
        <v>6</v>
      </c>
      <c r="M8" s="111" t="s">
        <v>107</v>
      </c>
      <c r="N8" s="112"/>
    </row>
    <row r="9" spans="1:13" ht="18" customHeight="1">
      <c r="A9" s="105" t="s">
        <v>118</v>
      </c>
      <c r="B9" s="106" t="s">
        <v>119</v>
      </c>
      <c r="C9" s="105">
        <v>83</v>
      </c>
      <c r="D9" s="105">
        <v>63.5</v>
      </c>
      <c r="E9" s="105">
        <v>146.5</v>
      </c>
      <c r="F9" s="107">
        <f t="shared" si="0"/>
        <v>36.625</v>
      </c>
      <c r="G9" s="108">
        <v>89.42</v>
      </c>
      <c r="H9" s="109">
        <v>0.9836</v>
      </c>
      <c r="I9" s="109">
        <f t="shared" si="1"/>
        <v>87.953512</v>
      </c>
      <c r="J9" s="109">
        <f t="shared" si="2"/>
        <v>43.976756</v>
      </c>
      <c r="K9" s="109">
        <f t="shared" si="3"/>
        <v>80.601756</v>
      </c>
      <c r="L9" s="110">
        <v>7</v>
      </c>
      <c r="M9" s="111" t="s">
        <v>107</v>
      </c>
    </row>
    <row r="10" spans="1:13" ht="18" customHeight="1">
      <c r="A10" s="105" t="s">
        <v>120</v>
      </c>
      <c r="B10" s="106" t="s">
        <v>121</v>
      </c>
      <c r="C10" s="105">
        <v>73.5</v>
      </c>
      <c r="D10" s="105">
        <v>66.5</v>
      </c>
      <c r="E10" s="105">
        <v>140</v>
      </c>
      <c r="F10" s="107">
        <f t="shared" si="0"/>
        <v>35</v>
      </c>
      <c r="G10" s="108">
        <v>91.6</v>
      </c>
      <c r="H10" s="109">
        <v>0.9836</v>
      </c>
      <c r="I10" s="109">
        <f t="shared" si="1"/>
        <v>90.09776</v>
      </c>
      <c r="J10" s="109">
        <f t="shared" si="2"/>
        <v>45.04888</v>
      </c>
      <c r="K10" s="109">
        <f t="shared" si="3"/>
        <v>80.04888</v>
      </c>
      <c r="L10" s="110">
        <v>8</v>
      </c>
      <c r="M10" s="111" t="s">
        <v>107</v>
      </c>
    </row>
    <row r="11" spans="1:13" ht="18" customHeight="1">
      <c r="A11" s="105" t="s">
        <v>122</v>
      </c>
      <c r="B11" s="106" t="s">
        <v>123</v>
      </c>
      <c r="C11" s="105">
        <v>59.5</v>
      </c>
      <c r="D11" s="105">
        <v>75</v>
      </c>
      <c r="E11" s="105">
        <v>134.5</v>
      </c>
      <c r="F11" s="107">
        <f t="shared" si="0"/>
        <v>33.625</v>
      </c>
      <c r="G11" s="108">
        <v>90.6</v>
      </c>
      <c r="H11" s="109">
        <v>1.0148</v>
      </c>
      <c r="I11" s="109">
        <f t="shared" si="1"/>
        <v>91.94087999999999</v>
      </c>
      <c r="J11" s="109">
        <f t="shared" si="2"/>
        <v>45.970439999999996</v>
      </c>
      <c r="K11" s="109">
        <f t="shared" si="3"/>
        <v>79.59544</v>
      </c>
      <c r="L11" s="110">
        <v>9</v>
      </c>
      <c r="M11" s="111" t="s">
        <v>107</v>
      </c>
    </row>
    <row r="12" spans="1:13" ht="18" customHeight="1">
      <c r="A12" s="105" t="s">
        <v>124</v>
      </c>
      <c r="B12" s="106" t="s">
        <v>125</v>
      </c>
      <c r="C12" s="105">
        <v>73</v>
      </c>
      <c r="D12" s="105">
        <v>67</v>
      </c>
      <c r="E12" s="105">
        <v>140</v>
      </c>
      <c r="F12" s="107">
        <f t="shared" si="0"/>
        <v>35</v>
      </c>
      <c r="G12" s="108">
        <v>86.6</v>
      </c>
      <c r="H12" s="109">
        <v>1.0148</v>
      </c>
      <c r="I12" s="109">
        <f t="shared" si="1"/>
        <v>87.88167999999999</v>
      </c>
      <c r="J12" s="109">
        <f t="shared" si="2"/>
        <v>43.940839999999994</v>
      </c>
      <c r="K12" s="109">
        <f t="shared" si="3"/>
        <v>78.94084</v>
      </c>
      <c r="L12" s="110">
        <v>10</v>
      </c>
      <c r="M12" s="111" t="s">
        <v>107</v>
      </c>
    </row>
    <row r="13" spans="1:13" ht="18" customHeight="1">
      <c r="A13" s="105" t="s">
        <v>126</v>
      </c>
      <c r="B13" s="106" t="s">
        <v>127</v>
      </c>
      <c r="C13" s="105">
        <v>57</v>
      </c>
      <c r="D13" s="105">
        <v>83</v>
      </c>
      <c r="E13" s="105">
        <v>140</v>
      </c>
      <c r="F13" s="107">
        <f t="shared" si="0"/>
        <v>35</v>
      </c>
      <c r="G13" s="108">
        <v>86.3</v>
      </c>
      <c r="H13" s="109">
        <v>1.0148</v>
      </c>
      <c r="I13" s="109">
        <f t="shared" si="1"/>
        <v>87.57723999999999</v>
      </c>
      <c r="J13" s="109">
        <f t="shared" si="2"/>
        <v>43.788619999999995</v>
      </c>
      <c r="K13" s="109">
        <f t="shared" si="3"/>
        <v>78.78862</v>
      </c>
      <c r="L13" s="110">
        <v>11</v>
      </c>
      <c r="M13" s="111" t="s">
        <v>107</v>
      </c>
    </row>
    <row r="14" spans="1:13" ht="18" customHeight="1">
      <c r="A14" s="105" t="s">
        <v>128</v>
      </c>
      <c r="B14" s="106" t="s">
        <v>129</v>
      </c>
      <c r="C14" s="105">
        <v>77</v>
      </c>
      <c r="D14" s="105">
        <v>60.5</v>
      </c>
      <c r="E14" s="105">
        <v>137.5</v>
      </c>
      <c r="F14" s="107">
        <f t="shared" si="0"/>
        <v>34.375</v>
      </c>
      <c r="G14" s="113">
        <v>89.6</v>
      </c>
      <c r="H14" s="109">
        <v>0.9836</v>
      </c>
      <c r="I14" s="109">
        <f t="shared" si="1"/>
        <v>88.13056</v>
      </c>
      <c r="J14" s="109">
        <f t="shared" si="2"/>
        <v>44.06528</v>
      </c>
      <c r="K14" s="109">
        <f t="shared" si="3"/>
        <v>78.44028</v>
      </c>
      <c r="L14" s="110">
        <v>12</v>
      </c>
      <c r="M14" s="111" t="s">
        <v>107</v>
      </c>
    </row>
    <row r="15" spans="1:13" ht="18" customHeight="1">
      <c r="A15" s="105" t="s">
        <v>130</v>
      </c>
      <c r="B15" s="106" t="s">
        <v>131</v>
      </c>
      <c r="C15" s="105">
        <v>63.5</v>
      </c>
      <c r="D15" s="105">
        <v>62.5</v>
      </c>
      <c r="E15" s="105">
        <v>126</v>
      </c>
      <c r="F15" s="107">
        <f t="shared" si="0"/>
        <v>31.5</v>
      </c>
      <c r="G15" s="108">
        <v>89.7</v>
      </c>
      <c r="H15" s="109">
        <v>1.0148</v>
      </c>
      <c r="I15" s="109">
        <f t="shared" si="1"/>
        <v>91.02756</v>
      </c>
      <c r="J15" s="109">
        <f t="shared" si="2"/>
        <v>45.51378</v>
      </c>
      <c r="K15" s="109">
        <f t="shared" si="3"/>
        <v>77.01378</v>
      </c>
      <c r="L15" s="110">
        <v>13</v>
      </c>
      <c r="M15" s="111" t="s">
        <v>107</v>
      </c>
    </row>
    <row r="16" spans="1:13" ht="18" customHeight="1">
      <c r="A16" s="105" t="s">
        <v>132</v>
      </c>
      <c r="B16" s="106" t="s">
        <v>133</v>
      </c>
      <c r="C16" s="105">
        <v>63</v>
      </c>
      <c r="D16" s="105">
        <v>61.5</v>
      </c>
      <c r="E16" s="105">
        <v>124.5</v>
      </c>
      <c r="F16" s="107">
        <f t="shared" si="0"/>
        <v>31.125</v>
      </c>
      <c r="G16" s="108">
        <v>88.4</v>
      </c>
      <c r="H16" s="109">
        <v>1.0148</v>
      </c>
      <c r="I16" s="109">
        <f t="shared" si="1"/>
        <v>89.70832</v>
      </c>
      <c r="J16" s="109">
        <f t="shared" si="2"/>
        <v>44.85416</v>
      </c>
      <c r="K16" s="109">
        <f t="shared" si="3"/>
        <v>75.97916000000001</v>
      </c>
      <c r="L16" s="110">
        <v>14</v>
      </c>
      <c r="M16" s="111" t="s">
        <v>107</v>
      </c>
    </row>
    <row r="17" spans="1:13" ht="18" customHeight="1">
      <c r="A17" s="105" t="s">
        <v>134</v>
      </c>
      <c r="B17" s="106" t="s">
        <v>135</v>
      </c>
      <c r="C17" s="105">
        <v>64.5</v>
      </c>
      <c r="D17" s="105">
        <v>59</v>
      </c>
      <c r="E17" s="105">
        <v>123.5</v>
      </c>
      <c r="F17" s="107">
        <f t="shared" si="0"/>
        <v>30.875</v>
      </c>
      <c r="G17" s="108">
        <v>88.2</v>
      </c>
      <c r="H17" s="109">
        <v>1.0148</v>
      </c>
      <c r="I17" s="109">
        <f t="shared" si="1"/>
        <v>89.50536</v>
      </c>
      <c r="J17" s="109">
        <f t="shared" si="2"/>
        <v>44.75268</v>
      </c>
      <c r="K17" s="109">
        <f t="shared" si="3"/>
        <v>75.62768</v>
      </c>
      <c r="L17" s="110">
        <v>15</v>
      </c>
      <c r="M17" s="111" t="s">
        <v>107</v>
      </c>
    </row>
    <row r="18" spans="1:13" ht="18" customHeight="1">
      <c r="A18" s="105" t="s">
        <v>136</v>
      </c>
      <c r="B18" s="106" t="s">
        <v>137</v>
      </c>
      <c r="C18" s="105">
        <v>65</v>
      </c>
      <c r="D18" s="105">
        <v>62.5</v>
      </c>
      <c r="E18" s="105">
        <v>127.5</v>
      </c>
      <c r="F18" s="107">
        <f t="shared" si="0"/>
        <v>31.875</v>
      </c>
      <c r="G18" s="108">
        <v>86.2</v>
      </c>
      <c r="H18" s="109">
        <v>1.0148</v>
      </c>
      <c r="I18" s="109">
        <f t="shared" si="1"/>
        <v>87.47576</v>
      </c>
      <c r="J18" s="109">
        <f t="shared" si="2"/>
        <v>43.73788</v>
      </c>
      <c r="K18" s="109">
        <f t="shared" si="3"/>
        <v>75.61287999999999</v>
      </c>
      <c r="L18" s="110">
        <v>16</v>
      </c>
      <c r="M18" s="111" t="s">
        <v>107</v>
      </c>
    </row>
    <row r="19" spans="1:13" ht="18" customHeight="1">
      <c r="A19" s="105" t="s">
        <v>138</v>
      </c>
      <c r="B19" s="106" t="s">
        <v>139</v>
      </c>
      <c r="C19" s="105">
        <v>60.5</v>
      </c>
      <c r="D19" s="105">
        <v>68</v>
      </c>
      <c r="E19" s="105">
        <v>128.5</v>
      </c>
      <c r="F19" s="107">
        <f t="shared" si="0"/>
        <v>32.125</v>
      </c>
      <c r="G19" s="108">
        <v>88.4</v>
      </c>
      <c r="H19" s="109">
        <v>0.9836</v>
      </c>
      <c r="I19" s="109">
        <f t="shared" si="1"/>
        <v>86.95024000000001</v>
      </c>
      <c r="J19" s="109">
        <f t="shared" si="2"/>
        <v>43.475120000000004</v>
      </c>
      <c r="K19" s="109">
        <f t="shared" si="3"/>
        <v>75.60012</v>
      </c>
      <c r="L19" s="110">
        <v>17</v>
      </c>
      <c r="M19" s="111" t="s">
        <v>107</v>
      </c>
    </row>
    <row r="20" spans="1:13" ht="18" customHeight="1">
      <c r="A20" s="105" t="s">
        <v>140</v>
      </c>
      <c r="B20" s="106" t="s">
        <v>141</v>
      </c>
      <c r="C20" s="105">
        <v>59</v>
      </c>
      <c r="D20" s="105">
        <v>68</v>
      </c>
      <c r="E20" s="105">
        <v>127</v>
      </c>
      <c r="F20" s="107">
        <f t="shared" si="0"/>
        <v>31.75</v>
      </c>
      <c r="G20" s="108">
        <v>86.4</v>
      </c>
      <c r="H20" s="109">
        <v>1.0148</v>
      </c>
      <c r="I20" s="109">
        <f t="shared" si="1"/>
        <v>87.67872</v>
      </c>
      <c r="J20" s="109">
        <f t="shared" si="2"/>
        <v>43.83936</v>
      </c>
      <c r="K20" s="109">
        <f t="shared" si="3"/>
        <v>75.58936</v>
      </c>
      <c r="L20" s="110">
        <v>18</v>
      </c>
      <c r="M20" s="111" t="s">
        <v>107</v>
      </c>
    </row>
    <row r="21" spans="1:13" ht="18" customHeight="1">
      <c r="A21" s="105" t="s">
        <v>142</v>
      </c>
      <c r="B21" s="106" t="s">
        <v>143</v>
      </c>
      <c r="C21" s="105">
        <v>67.5</v>
      </c>
      <c r="D21" s="105">
        <v>59</v>
      </c>
      <c r="E21" s="105">
        <v>126.5</v>
      </c>
      <c r="F21" s="107">
        <f t="shared" si="0"/>
        <v>31.625</v>
      </c>
      <c r="G21" s="108">
        <v>89.2</v>
      </c>
      <c r="H21" s="109">
        <v>0.9836</v>
      </c>
      <c r="I21" s="109">
        <f t="shared" si="1"/>
        <v>87.73712</v>
      </c>
      <c r="J21" s="109">
        <f t="shared" si="2"/>
        <v>43.86856</v>
      </c>
      <c r="K21" s="109">
        <f t="shared" si="3"/>
        <v>75.49356</v>
      </c>
      <c r="L21" s="110">
        <v>19</v>
      </c>
      <c r="M21" s="111" t="s">
        <v>107</v>
      </c>
    </row>
    <row r="22" spans="1:13" ht="18" customHeight="1">
      <c r="A22" s="105" t="s">
        <v>144</v>
      </c>
      <c r="B22" s="106" t="s">
        <v>145</v>
      </c>
      <c r="C22" s="105">
        <v>53.5</v>
      </c>
      <c r="D22" s="105">
        <v>68.5</v>
      </c>
      <c r="E22" s="105">
        <v>122</v>
      </c>
      <c r="F22" s="107">
        <f t="shared" si="0"/>
        <v>30.5</v>
      </c>
      <c r="G22" s="108">
        <v>90.38</v>
      </c>
      <c r="H22" s="109">
        <v>0.9836</v>
      </c>
      <c r="I22" s="109">
        <f t="shared" si="1"/>
        <v>88.897768</v>
      </c>
      <c r="J22" s="109">
        <f t="shared" si="2"/>
        <v>44.448884</v>
      </c>
      <c r="K22" s="109">
        <f t="shared" si="3"/>
        <v>74.94888399999999</v>
      </c>
      <c r="L22" s="110">
        <v>20</v>
      </c>
      <c r="M22" s="111" t="s">
        <v>107</v>
      </c>
    </row>
    <row r="23" spans="1:13" ht="18" customHeight="1">
      <c r="A23" s="105" t="s">
        <v>146</v>
      </c>
      <c r="B23" s="106" t="s">
        <v>147</v>
      </c>
      <c r="C23" s="105">
        <v>71</v>
      </c>
      <c r="D23" s="105">
        <v>52.5</v>
      </c>
      <c r="E23" s="105">
        <v>123.5</v>
      </c>
      <c r="F23" s="107">
        <f t="shared" si="0"/>
        <v>30.875</v>
      </c>
      <c r="G23" s="108">
        <v>86.6</v>
      </c>
      <c r="H23" s="109">
        <v>1.0148</v>
      </c>
      <c r="I23" s="109">
        <f t="shared" si="1"/>
        <v>87.88167999999999</v>
      </c>
      <c r="J23" s="109">
        <f t="shared" si="2"/>
        <v>43.940839999999994</v>
      </c>
      <c r="K23" s="109">
        <f t="shared" si="3"/>
        <v>74.81584</v>
      </c>
      <c r="L23" s="110">
        <v>21</v>
      </c>
      <c r="M23" s="111" t="s">
        <v>107</v>
      </c>
    </row>
    <row r="24" spans="1:13" ht="18" customHeight="1">
      <c r="A24" s="105" t="s">
        <v>148</v>
      </c>
      <c r="B24" s="106" t="s">
        <v>149</v>
      </c>
      <c r="C24" s="105">
        <v>68</v>
      </c>
      <c r="D24" s="105">
        <v>53.5</v>
      </c>
      <c r="E24" s="105">
        <v>121.5</v>
      </c>
      <c r="F24" s="107">
        <f t="shared" si="0"/>
        <v>30.375</v>
      </c>
      <c r="G24" s="108">
        <v>86.2</v>
      </c>
      <c r="H24" s="109">
        <v>1.0148</v>
      </c>
      <c r="I24" s="109">
        <f t="shared" si="1"/>
        <v>87.47576</v>
      </c>
      <c r="J24" s="109">
        <f t="shared" si="2"/>
        <v>43.73788</v>
      </c>
      <c r="K24" s="109">
        <f t="shared" si="3"/>
        <v>74.11287999999999</v>
      </c>
      <c r="L24" s="110">
        <v>22</v>
      </c>
      <c r="M24" s="111" t="s">
        <v>107</v>
      </c>
    </row>
    <row r="25" spans="1:13" ht="18" customHeight="1">
      <c r="A25" s="105" t="s">
        <v>150</v>
      </c>
      <c r="B25" s="106" t="s">
        <v>151</v>
      </c>
      <c r="C25" s="105">
        <v>57</v>
      </c>
      <c r="D25" s="105">
        <v>65.5</v>
      </c>
      <c r="E25" s="105">
        <v>122.5</v>
      </c>
      <c r="F25" s="107">
        <f t="shared" si="0"/>
        <v>30.625</v>
      </c>
      <c r="G25" s="108">
        <v>85.6</v>
      </c>
      <c r="H25" s="109">
        <v>1.0148</v>
      </c>
      <c r="I25" s="109">
        <f t="shared" si="1"/>
        <v>86.86688</v>
      </c>
      <c r="J25" s="109">
        <f t="shared" si="2"/>
        <v>43.43344</v>
      </c>
      <c r="K25" s="109">
        <f t="shared" si="3"/>
        <v>74.05843999999999</v>
      </c>
      <c r="L25" s="110">
        <v>23</v>
      </c>
      <c r="M25" s="111" t="s">
        <v>107</v>
      </c>
    </row>
    <row r="26" spans="1:13" ht="18" customHeight="1">
      <c r="A26" s="105" t="s">
        <v>152</v>
      </c>
      <c r="B26" s="106" t="s">
        <v>153</v>
      </c>
      <c r="C26" s="105">
        <v>56.5</v>
      </c>
      <c r="D26" s="105">
        <v>66</v>
      </c>
      <c r="E26" s="105">
        <v>122.5</v>
      </c>
      <c r="F26" s="107">
        <f t="shared" si="0"/>
        <v>30.625</v>
      </c>
      <c r="G26" s="108">
        <v>88.2</v>
      </c>
      <c r="H26" s="109">
        <v>0.9836</v>
      </c>
      <c r="I26" s="109">
        <f t="shared" si="1"/>
        <v>86.75352000000001</v>
      </c>
      <c r="J26" s="109">
        <f t="shared" si="2"/>
        <v>43.376760000000004</v>
      </c>
      <c r="K26" s="109">
        <f t="shared" si="3"/>
        <v>74.00176</v>
      </c>
      <c r="L26" s="110">
        <v>24</v>
      </c>
      <c r="M26" s="111" t="s">
        <v>107</v>
      </c>
    </row>
    <row r="27" spans="1:13" ht="18" customHeight="1">
      <c r="A27" s="105" t="s">
        <v>154</v>
      </c>
      <c r="B27" s="106" t="s">
        <v>155</v>
      </c>
      <c r="C27" s="105">
        <v>70.5</v>
      </c>
      <c r="D27" s="105">
        <v>53</v>
      </c>
      <c r="E27" s="105">
        <v>123.5</v>
      </c>
      <c r="F27" s="107">
        <f t="shared" si="0"/>
        <v>30.875</v>
      </c>
      <c r="G27" s="108">
        <v>84.4</v>
      </c>
      <c r="H27" s="109">
        <v>1.0148</v>
      </c>
      <c r="I27" s="109">
        <f t="shared" si="1"/>
        <v>85.64912</v>
      </c>
      <c r="J27" s="109">
        <f t="shared" si="2"/>
        <v>42.82456</v>
      </c>
      <c r="K27" s="109">
        <f t="shared" si="3"/>
        <v>73.69955999999999</v>
      </c>
      <c r="L27" s="110">
        <v>25</v>
      </c>
      <c r="M27" s="111" t="s">
        <v>107</v>
      </c>
    </row>
    <row r="28" spans="1:13" ht="18" customHeight="1">
      <c r="A28" s="105" t="s">
        <v>156</v>
      </c>
      <c r="B28" s="106" t="s">
        <v>157</v>
      </c>
      <c r="C28" s="105">
        <v>55</v>
      </c>
      <c r="D28" s="105">
        <v>65</v>
      </c>
      <c r="E28" s="105">
        <v>120</v>
      </c>
      <c r="F28" s="107">
        <f t="shared" si="0"/>
        <v>30</v>
      </c>
      <c r="G28" s="108">
        <v>85.3</v>
      </c>
      <c r="H28" s="109">
        <v>1.0148</v>
      </c>
      <c r="I28" s="109">
        <f t="shared" si="1"/>
        <v>86.56244</v>
      </c>
      <c r="J28" s="109">
        <f t="shared" si="2"/>
        <v>43.28122</v>
      </c>
      <c r="K28" s="109">
        <f t="shared" si="3"/>
        <v>73.28121999999999</v>
      </c>
      <c r="L28" s="110">
        <v>26</v>
      </c>
      <c r="M28" s="111" t="s">
        <v>107</v>
      </c>
    </row>
    <row r="29" spans="1:13" ht="18" customHeight="1">
      <c r="A29" s="105" t="s">
        <v>158</v>
      </c>
      <c r="B29" s="106" t="s">
        <v>159</v>
      </c>
      <c r="C29" s="105">
        <v>56</v>
      </c>
      <c r="D29" s="105">
        <v>56.5</v>
      </c>
      <c r="E29" s="105">
        <v>112.5</v>
      </c>
      <c r="F29" s="107">
        <f t="shared" si="0"/>
        <v>28.125</v>
      </c>
      <c r="G29" s="108">
        <v>88.7</v>
      </c>
      <c r="H29" s="109">
        <v>1.0148</v>
      </c>
      <c r="I29" s="109">
        <f t="shared" si="1"/>
        <v>90.01276</v>
      </c>
      <c r="J29" s="109">
        <f t="shared" si="2"/>
        <v>45.00638</v>
      </c>
      <c r="K29" s="109">
        <f t="shared" si="3"/>
        <v>73.13138000000001</v>
      </c>
      <c r="L29" s="110">
        <v>27</v>
      </c>
      <c r="M29" s="111" t="s">
        <v>107</v>
      </c>
    </row>
    <row r="30" spans="1:13" ht="18" customHeight="1">
      <c r="A30" s="105" t="s">
        <v>160</v>
      </c>
      <c r="B30" s="106" t="s">
        <v>161</v>
      </c>
      <c r="C30" s="105">
        <v>51</v>
      </c>
      <c r="D30" s="105">
        <v>66.5</v>
      </c>
      <c r="E30" s="105">
        <v>117.5</v>
      </c>
      <c r="F30" s="107">
        <f t="shared" si="0"/>
        <v>29.375</v>
      </c>
      <c r="G30" s="108">
        <v>88.9</v>
      </c>
      <c r="H30" s="109">
        <v>0.9836</v>
      </c>
      <c r="I30" s="109">
        <f t="shared" si="1"/>
        <v>87.44204</v>
      </c>
      <c r="J30" s="109">
        <f t="shared" si="2"/>
        <v>43.72102</v>
      </c>
      <c r="K30" s="109">
        <f t="shared" si="3"/>
        <v>73.09602000000001</v>
      </c>
      <c r="L30" s="110">
        <v>28</v>
      </c>
      <c r="M30" s="111" t="s">
        <v>107</v>
      </c>
    </row>
    <row r="31" spans="1:13" ht="18" customHeight="1">
      <c r="A31" s="105" t="s">
        <v>162</v>
      </c>
      <c r="B31" s="106" t="s">
        <v>163</v>
      </c>
      <c r="C31" s="105">
        <v>75</v>
      </c>
      <c r="D31" s="105">
        <v>66</v>
      </c>
      <c r="E31" s="105">
        <v>141</v>
      </c>
      <c r="F31" s="107">
        <f t="shared" si="0"/>
        <v>35.25</v>
      </c>
      <c r="G31" s="108">
        <v>76.8</v>
      </c>
      <c r="H31" s="109">
        <v>0.9836</v>
      </c>
      <c r="I31" s="109">
        <f t="shared" si="1"/>
        <v>75.54048</v>
      </c>
      <c r="J31" s="109">
        <f t="shared" si="2"/>
        <v>37.77024</v>
      </c>
      <c r="K31" s="109">
        <f t="shared" si="3"/>
        <v>73.02024</v>
      </c>
      <c r="L31" s="110">
        <v>29</v>
      </c>
      <c r="M31" s="111" t="s">
        <v>107</v>
      </c>
    </row>
    <row r="32" spans="1:13" ht="18" customHeight="1">
      <c r="A32" s="105" t="s">
        <v>164</v>
      </c>
      <c r="B32" s="106" t="s">
        <v>165</v>
      </c>
      <c r="C32" s="105">
        <v>49.5</v>
      </c>
      <c r="D32" s="105">
        <v>66</v>
      </c>
      <c r="E32" s="105">
        <v>115.5</v>
      </c>
      <c r="F32" s="107">
        <f t="shared" si="0"/>
        <v>28.875</v>
      </c>
      <c r="G32" s="108">
        <v>89.7</v>
      </c>
      <c r="H32" s="109">
        <v>0.9836</v>
      </c>
      <c r="I32" s="109">
        <f t="shared" si="1"/>
        <v>88.22892</v>
      </c>
      <c r="J32" s="109">
        <f t="shared" si="2"/>
        <v>44.11446</v>
      </c>
      <c r="K32" s="109">
        <f t="shared" si="3"/>
        <v>72.98946000000001</v>
      </c>
      <c r="L32" s="110">
        <v>30</v>
      </c>
      <c r="M32" s="111" t="s">
        <v>107</v>
      </c>
    </row>
    <row r="33" spans="1:13" ht="18" customHeight="1">
      <c r="A33" s="105" t="s">
        <v>166</v>
      </c>
      <c r="B33" s="106" t="s">
        <v>167</v>
      </c>
      <c r="C33" s="105">
        <v>60.5</v>
      </c>
      <c r="D33" s="105">
        <v>56</v>
      </c>
      <c r="E33" s="105">
        <v>116.5</v>
      </c>
      <c r="F33" s="107">
        <f t="shared" si="0"/>
        <v>29.125</v>
      </c>
      <c r="G33" s="108">
        <v>89.14</v>
      </c>
      <c r="H33" s="109">
        <v>0.9836</v>
      </c>
      <c r="I33" s="109">
        <f t="shared" si="1"/>
        <v>87.678104</v>
      </c>
      <c r="J33" s="109">
        <f t="shared" si="2"/>
        <v>43.839052</v>
      </c>
      <c r="K33" s="109">
        <f t="shared" si="3"/>
        <v>72.96405200000001</v>
      </c>
      <c r="L33" s="110">
        <v>31</v>
      </c>
      <c r="M33" s="111" t="s">
        <v>107</v>
      </c>
    </row>
    <row r="34" spans="1:13" ht="18" customHeight="1">
      <c r="A34" s="105" t="s">
        <v>168</v>
      </c>
      <c r="B34" s="106" t="s">
        <v>169</v>
      </c>
      <c r="C34" s="105">
        <v>60.5</v>
      </c>
      <c r="D34" s="105">
        <v>54.5</v>
      </c>
      <c r="E34" s="105">
        <v>115</v>
      </c>
      <c r="F34" s="107">
        <f t="shared" si="0"/>
        <v>28.75</v>
      </c>
      <c r="G34" s="108">
        <v>87.2</v>
      </c>
      <c r="H34" s="109">
        <v>0.9836</v>
      </c>
      <c r="I34" s="109">
        <f t="shared" si="1"/>
        <v>85.76992</v>
      </c>
      <c r="J34" s="109">
        <f t="shared" si="2"/>
        <v>42.88496</v>
      </c>
      <c r="K34" s="109">
        <f t="shared" si="3"/>
        <v>71.63496</v>
      </c>
      <c r="L34" s="110">
        <v>32</v>
      </c>
      <c r="M34" s="111" t="s">
        <v>107</v>
      </c>
    </row>
    <row r="35" spans="1:13" ht="18" customHeight="1">
      <c r="A35" s="105" t="s">
        <v>170</v>
      </c>
      <c r="B35" s="106" t="s">
        <v>171</v>
      </c>
      <c r="C35" s="105">
        <v>65</v>
      </c>
      <c r="D35" s="105">
        <v>50</v>
      </c>
      <c r="E35" s="105">
        <v>115</v>
      </c>
      <c r="F35" s="107">
        <f t="shared" si="0"/>
        <v>28.75</v>
      </c>
      <c r="G35" s="108">
        <v>82</v>
      </c>
      <c r="H35" s="109">
        <v>1.0148</v>
      </c>
      <c r="I35" s="109">
        <f t="shared" si="1"/>
        <v>83.2136</v>
      </c>
      <c r="J35" s="109">
        <f t="shared" si="2"/>
        <v>41.6068</v>
      </c>
      <c r="K35" s="109">
        <f t="shared" si="3"/>
        <v>70.35679999999999</v>
      </c>
      <c r="L35" s="110">
        <v>33</v>
      </c>
      <c r="M35" s="111" t="s">
        <v>107</v>
      </c>
    </row>
    <row r="36" spans="1:13" ht="18" customHeight="1">
      <c r="A36" s="105" t="s">
        <v>172</v>
      </c>
      <c r="B36" s="106" t="s">
        <v>173</v>
      </c>
      <c r="C36" s="105">
        <v>65.5</v>
      </c>
      <c r="D36" s="105">
        <v>45</v>
      </c>
      <c r="E36" s="105">
        <v>110.5</v>
      </c>
      <c r="F36" s="107">
        <f t="shared" si="0"/>
        <v>27.625</v>
      </c>
      <c r="G36" s="108">
        <v>82.8</v>
      </c>
      <c r="H36" s="109">
        <v>1.0148</v>
      </c>
      <c r="I36" s="109">
        <f t="shared" si="1"/>
        <v>84.02543999999999</v>
      </c>
      <c r="J36" s="109">
        <f t="shared" si="2"/>
        <v>42.012719999999995</v>
      </c>
      <c r="K36" s="109">
        <f t="shared" si="3"/>
        <v>69.63772</v>
      </c>
      <c r="L36" s="110">
        <v>34</v>
      </c>
      <c r="M36" s="111" t="s">
        <v>107</v>
      </c>
    </row>
    <row r="37" ht="14.25">
      <c r="IT37" s="115"/>
    </row>
  </sheetData>
  <sheetProtection/>
  <mergeCells count="1">
    <mergeCell ref="A1:M1"/>
  </mergeCells>
  <printOptions/>
  <pageMargins left="0.75" right="0.75" top="0.83" bottom="0.79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4">
      <selection activeCell="N4" sqref="N1:N16384"/>
    </sheetView>
  </sheetViews>
  <sheetFormatPr defaultColWidth="9.00390625" defaultRowHeight="14.25"/>
  <cols>
    <col min="1" max="1" width="7.375" style="8" customWidth="1"/>
    <col min="2" max="2" width="15.00390625" style="8" customWidth="1"/>
    <col min="3" max="3" width="8.375" style="8" customWidth="1"/>
    <col min="4" max="4" width="6.875" style="8" customWidth="1"/>
    <col min="5" max="5" width="7.75390625" style="8" customWidth="1"/>
    <col min="6" max="6" width="10.50390625" style="8" customWidth="1"/>
    <col min="7" max="7" width="9.875" style="8" customWidth="1"/>
    <col min="8" max="8" width="8.375" style="8" customWidth="1"/>
    <col min="9" max="9" width="11.375" style="8" customWidth="1"/>
    <col min="10" max="10" width="9.50390625" style="8" customWidth="1"/>
    <col min="11" max="11" width="9.00390625" style="8" customWidth="1"/>
    <col min="12" max="12" width="5.125" style="8" customWidth="1"/>
    <col min="13" max="13" width="7.625" style="8" customWidth="1"/>
    <col min="14" max="14" width="6.75390625" style="8" hidden="1" customWidth="1"/>
    <col min="15" max="16384" width="9.00390625" style="8" customWidth="1"/>
  </cols>
  <sheetData>
    <row r="1" spans="1:13" ht="22.5">
      <c r="A1" s="142" t="s">
        <v>27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4" ht="30" customHeight="1">
      <c r="A2" s="127" t="s">
        <v>0</v>
      </c>
      <c r="B2" s="127" t="s">
        <v>1</v>
      </c>
      <c r="C2" s="127" t="s">
        <v>2</v>
      </c>
      <c r="D2" s="127" t="s">
        <v>3</v>
      </c>
      <c r="E2" s="127" t="s">
        <v>4</v>
      </c>
      <c r="F2" s="128" t="s">
        <v>5</v>
      </c>
      <c r="G2" s="127" t="s">
        <v>6</v>
      </c>
      <c r="H2" s="127" t="s">
        <v>7</v>
      </c>
      <c r="I2" s="127" t="s">
        <v>8</v>
      </c>
      <c r="J2" s="127" t="s">
        <v>9</v>
      </c>
      <c r="K2" s="129" t="s">
        <v>10</v>
      </c>
      <c r="L2" s="129" t="s">
        <v>11</v>
      </c>
      <c r="M2" s="130" t="s">
        <v>12</v>
      </c>
      <c r="N2" s="126" t="s">
        <v>15</v>
      </c>
    </row>
    <row r="3" spans="1:14" ht="18.75" customHeight="1">
      <c r="A3" s="131" t="s">
        <v>343</v>
      </c>
      <c r="B3" s="132">
        <v>136240100708</v>
      </c>
      <c r="C3" s="131">
        <v>81.5</v>
      </c>
      <c r="D3" s="131">
        <v>64.5</v>
      </c>
      <c r="E3" s="131">
        <v>146</v>
      </c>
      <c r="F3" s="128">
        <f aca="true" t="shared" si="0" ref="F3:F36">E3*0.25</f>
        <v>36.5</v>
      </c>
      <c r="G3" s="141">
        <v>90</v>
      </c>
      <c r="H3" s="133">
        <v>0.9975</v>
      </c>
      <c r="I3" s="133">
        <f aca="true" t="shared" si="1" ref="I3:I36">G3*H3</f>
        <v>89.775</v>
      </c>
      <c r="J3" s="133">
        <f aca="true" t="shared" si="2" ref="J3:J36">I3*0.5</f>
        <v>44.8875</v>
      </c>
      <c r="K3" s="133">
        <f aca="true" t="shared" si="3" ref="K3:K36">F3+J3</f>
        <v>81.3875</v>
      </c>
      <c r="L3" s="134">
        <v>1</v>
      </c>
      <c r="M3" s="135" t="s">
        <v>380</v>
      </c>
      <c r="N3" s="8">
        <v>2</v>
      </c>
    </row>
    <row r="4" spans="1:14" ht="18.75" customHeight="1">
      <c r="A4" s="131" t="s">
        <v>344</v>
      </c>
      <c r="B4" s="132">
        <v>136241706606</v>
      </c>
      <c r="C4" s="131">
        <v>83</v>
      </c>
      <c r="D4" s="131">
        <v>62.5</v>
      </c>
      <c r="E4" s="131">
        <v>145.5</v>
      </c>
      <c r="F4" s="128">
        <f t="shared" si="0"/>
        <v>36.375</v>
      </c>
      <c r="G4" s="141">
        <v>87.8</v>
      </c>
      <c r="H4" s="133">
        <v>0.9975</v>
      </c>
      <c r="I4" s="133">
        <f t="shared" si="1"/>
        <v>87.5805</v>
      </c>
      <c r="J4" s="133">
        <f t="shared" si="2"/>
        <v>43.79025</v>
      </c>
      <c r="K4" s="133">
        <f t="shared" si="3"/>
        <v>80.16525</v>
      </c>
      <c r="L4" s="134">
        <v>2</v>
      </c>
      <c r="M4" s="135" t="s">
        <v>375</v>
      </c>
      <c r="N4" s="8">
        <v>2</v>
      </c>
    </row>
    <row r="5" spans="1:14" ht="18.75" customHeight="1">
      <c r="A5" s="131" t="s">
        <v>345</v>
      </c>
      <c r="B5" s="132">
        <v>136241706528</v>
      </c>
      <c r="C5" s="131">
        <v>78.5</v>
      </c>
      <c r="D5" s="131">
        <v>63.5</v>
      </c>
      <c r="E5" s="131">
        <v>142</v>
      </c>
      <c r="F5" s="128">
        <f t="shared" si="0"/>
        <v>35.5</v>
      </c>
      <c r="G5" s="141">
        <v>88.2</v>
      </c>
      <c r="H5" s="133">
        <v>0.9975</v>
      </c>
      <c r="I5" s="133">
        <f t="shared" si="1"/>
        <v>87.9795</v>
      </c>
      <c r="J5" s="133">
        <f t="shared" si="2"/>
        <v>43.98975</v>
      </c>
      <c r="K5" s="133">
        <f t="shared" si="3"/>
        <v>79.48975</v>
      </c>
      <c r="L5" s="134">
        <v>3</v>
      </c>
      <c r="M5" s="135" t="s">
        <v>381</v>
      </c>
      <c r="N5" s="8">
        <v>2</v>
      </c>
    </row>
    <row r="6" spans="1:14" ht="18.75" customHeight="1">
      <c r="A6" s="131" t="s">
        <v>328</v>
      </c>
      <c r="B6" s="132">
        <v>136241707202</v>
      </c>
      <c r="C6" s="131">
        <v>76</v>
      </c>
      <c r="D6" s="131">
        <v>60.5</v>
      </c>
      <c r="E6" s="131">
        <v>136.5</v>
      </c>
      <c r="F6" s="128">
        <f t="shared" si="0"/>
        <v>34.125</v>
      </c>
      <c r="G6" s="141">
        <v>89.6</v>
      </c>
      <c r="H6" s="133">
        <v>0.9994</v>
      </c>
      <c r="I6" s="133">
        <f t="shared" si="1"/>
        <v>89.54623999999998</v>
      </c>
      <c r="J6" s="133">
        <f t="shared" si="2"/>
        <v>44.77311999999999</v>
      </c>
      <c r="K6" s="133">
        <f t="shared" si="3"/>
        <v>78.89811999999999</v>
      </c>
      <c r="L6" s="134">
        <v>4</v>
      </c>
      <c r="M6" s="135" t="s">
        <v>369</v>
      </c>
      <c r="N6" s="8">
        <v>1</v>
      </c>
    </row>
    <row r="7" spans="1:14" ht="18.75" customHeight="1">
      <c r="A7" s="131" t="s">
        <v>329</v>
      </c>
      <c r="B7" s="132">
        <v>136241706519</v>
      </c>
      <c r="C7" s="131">
        <v>78</v>
      </c>
      <c r="D7" s="131">
        <v>64.5</v>
      </c>
      <c r="E7" s="131">
        <v>142.5</v>
      </c>
      <c r="F7" s="128">
        <f t="shared" si="0"/>
        <v>35.625</v>
      </c>
      <c r="G7" s="141">
        <v>86.5</v>
      </c>
      <c r="H7" s="133">
        <v>0.9994</v>
      </c>
      <c r="I7" s="133">
        <f t="shared" si="1"/>
        <v>86.4481</v>
      </c>
      <c r="J7" s="133">
        <f t="shared" si="2"/>
        <v>43.22405</v>
      </c>
      <c r="K7" s="133">
        <f t="shared" si="3"/>
        <v>78.84905</v>
      </c>
      <c r="L7" s="134">
        <v>5</v>
      </c>
      <c r="M7" s="135" t="s">
        <v>370</v>
      </c>
      <c r="N7" s="8">
        <v>1</v>
      </c>
    </row>
    <row r="8" spans="1:14" ht="18.75" customHeight="1">
      <c r="A8" s="131" t="s">
        <v>346</v>
      </c>
      <c r="B8" s="132">
        <v>136241707318</v>
      </c>
      <c r="C8" s="131">
        <v>83</v>
      </c>
      <c r="D8" s="131">
        <v>61.5</v>
      </c>
      <c r="E8" s="131">
        <v>144.5</v>
      </c>
      <c r="F8" s="128">
        <f t="shared" si="0"/>
        <v>36.125</v>
      </c>
      <c r="G8" s="141">
        <v>85</v>
      </c>
      <c r="H8" s="133">
        <v>0.9975</v>
      </c>
      <c r="I8" s="133">
        <f t="shared" si="1"/>
        <v>84.78750000000001</v>
      </c>
      <c r="J8" s="133">
        <f t="shared" si="2"/>
        <v>42.393750000000004</v>
      </c>
      <c r="K8" s="133">
        <f t="shared" si="3"/>
        <v>78.51875000000001</v>
      </c>
      <c r="L8" s="134">
        <v>6</v>
      </c>
      <c r="M8" s="135" t="s">
        <v>381</v>
      </c>
      <c r="N8" s="8">
        <v>2</v>
      </c>
    </row>
    <row r="9" spans="1:14" ht="18.75" customHeight="1">
      <c r="A9" s="131" t="s">
        <v>347</v>
      </c>
      <c r="B9" s="132">
        <v>136241705906</v>
      </c>
      <c r="C9" s="131">
        <v>80.5</v>
      </c>
      <c r="D9" s="131">
        <v>60.5</v>
      </c>
      <c r="E9" s="131">
        <v>141</v>
      </c>
      <c r="F9" s="128">
        <f t="shared" si="0"/>
        <v>35.25</v>
      </c>
      <c r="G9" s="141">
        <v>86.4</v>
      </c>
      <c r="H9" s="133">
        <v>0.9975</v>
      </c>
      <c r="I9" s="133">
        <f t="shared" si="1"/>
        <v>86.18400000000001</v>
      </c>
      <c r="J9" s="133">
        <f t="shared" si="2"/>
        <v>43.092000000000006</v>
      </c>
      <c r="K9" s="133">
        <f t="shared" si="3"/>
        <v>78.34200000000001</v>
      </c>
      <c r="L9" s="134">
        <v>7</v>
      </c>
      <c r="M9" s="135" t="s">
        <v>381</v>
      </c>
      <c r="N9" s="8">
        <v>2</v>
      </c>
    </row>
    <row r="10" spans="1:14" ht="18.75" customHeight="1">
      <c r="A10" s="131" t="s">
        <v>330</v>
      </c>
      <c r="B10" s="132">
        <v>136241706312</v>
      </c>
      <c r="C10" s="131">
        <v>77</v>
      </c>
      <c r="D10" s="131">
        <v>57.5</v>
      </c>
      <c r="E10" s="131">
        <v>134.5</v>
      </c>
      <c r="F10" s="128">
        <f t="shared" si="0"/>
        <v>33.625</v>
      </c>
      <c r="G10" s="141">
        <v>89.2</v>
      </c>
      <c r="H10" s="133">
        <v>0.9994</v>
      </c>
      <c r="I10" s="133">
        <f t="shared" si="1"/>
        <v>89.14648</v>
      </c>
      <c r="J10" s="133">
        <f t="shared" si="2"/>
        <v>44.57324</v>
      </c>
      <c r="K10" s="133">
        <f t="shared" si="3"/>
        <v>78.19824</v>
      </c>
      <c r="L10" s="134">
        <v>8</v>
      </c>
      <c r="M10" s="135" t="s">
        <v>371</v>
      </c>
      <c r="N10" s="8">
        <v>1</v>
      </c>
    </row>
    <row r="11" spans="1:14" ht="18.75" customHeight="1">
      <c r="A11" s="131" t="s">
        <v>331</v>
      </c>
      <c r="B11" s="132">
        <v>136241706909</v>
      </c>
      <c r="C11" s="131">
        <v>62.5</v>
      </c>
      <c r="D11" s="131">
        <v>68</v>
      </c>
      <c r="E11" s="131">
        <v>130.5</v>
      </c>
      <c r="F11" s="128">
        <f t="shared" si="0"/>
        <v>32.625</v>
      </c>
      <c r="G11" s="141">
        <v>90.4</v>
      </c>
      <c r="H11" s="133">
        <v>0.9994</v>
      </c>
      <c r="I11" s="133">
        <f t="shared" si="1"/>
        <v>90.34576</v>
      </c>
      <c r="J11" s="133">
        <f t="shared" si="2"/>
        <v>45.17288</v>
      </c>
      <c r="K11" s="133">
        <f t="shared" si="3"/>
        <v>77.79787999999999</v>
      </c>
      <c r="L11" s="134">
        <v>9</v>
      </c>
      <c r="M11" s="135" t="s">
        <v>372</v>
      </c>
      <c r="N11" s="8">
        <v>1</v>
      </c>
    </row>
    <row r="12" spans="1:14" ht="18.75" customHeight="1">
      <c r="A12" s="131" t="s">
        <v>332</v>
      </c>
      <c r="B12" s="132">
        <v>136241705912</v>
      </c>
      <c r="C12" s="131">
        <v>72.5</v>
      </c>
      <c r="D12" s="131">
        <v>61</v>
      </c>
      <c r="E12" s="131">
        <v>133.5</v>
      </c>
      <c r="F12" s="128">
        <f t="shared" si="0"/>
        <v>33.375</v>
      </c>
      <c r="G12" s="141">
        <v>88.8</v>
      </c>
      <c r="H12" s="133">
        <v>0.9994</v>
      </c>
      <c r="I12" s="133">
        <f t="shared" si="1"/>
        <v>88.74672</v>
      </c>
      <c r="J12" s="133">
        <f t="shared" si="2"/>
        <v>44.37336</v>
      </c>
      <c r="K12" s="133">
        <f t="shared" si="3"/>
        <v>77.74835999999999</v>
      </c>
      <c r="L12" s="134">
        <v>10</v>
      </c>
      <c r="M12" s="135" t="s">
        <v>373</v>
      </c>
      <c r="N12" s="8">
        <v>1</v>
      </c>
    </row>
    <row r="13" spans="1:14" ht="18.75" customHeight="1">
      <c r="A13" s="131" t="s">
        <v>348</v>
      </c>
      <c r="B13" s="132">
        <v>136241707411</v>
      </c>
      <c r="C13" s="131">
        <v>81.5</v>
      </c>
      <c r="D13" s="131">
        <v>66.5</v>
      </c>
      <c r="E13" s="131">
        <v>148</v>
      </c>
      <c r="F13" s="128">
        <f t="shared" si="0"/>
        <v>37</v>
      </c>
      <c r="G13" s="141">
        <v>80.6</v>
      </c>
      <c r="H13" s="133">
        <v>0.9975</v>
      </c>
      <c r="I13" s="133">
        <f t="shared" si="1"/>
        <v>80.3985</v>
      </c>
      <c r="J13" s="133">
        <f t="shared" si="2"/>
        <v>40.19925</v>
      </c>
      <c r="K13" s="133">
        <f t="shared" si="3"/>
        <v>77.19925</v>
      </c>
      <c r="L13" s="134">
        <v>11</v>
      </c>
      <c r="M13" s="135" t="s">
        <v>382</v>
      </c>
      <c r="N13" s="8">
        <v>2</v>
      </c>
    </row>
    <row r="14" spans="1:14" ht="18.75" customHeight="1">
      <c r="A14" s="131" t="s">
        <v>349</v>
      </c>
      <c r="B14" s="132">
        <v>136241707209</v>
      </c>
      <c r="C14" s="131">
        <v>69.5</v>
      </c>
      <c r="D14" s="131">
        <v>60.5</v>
      </c>
      <c r="E14" s="131">
        <v>130</v>
      </c>
      <c r="F14" s="128">
        <f t="shared" si="0"/>
        <v>32.5</v>
      </c>
      <c r="G14" s="141">
        <v>87.6</v>
      </c>
      <c r="H14" s="133">
        <v>0.9975</v>
      </c>
      <c r="I14" s="133">
        <f t="shared" si="1"/>
        <v>87.381</v>
      </c>
      <c r="J14" s="133">
        <f t="shared" si="2"/>
        <v>43.6905</v>
      </c>
      <c r="K14" s="133">
        <f t="shared" si="3"/>
        <v>76.1905</v>
      </c>
      <c r="L14" s="134">
        <v>12</v>
      </c>
      <c r="M14" s="135" t="s">
        <v>382</v>
      </c>
      <c r="N14" s="8">
        <v>2</v>
      </c>
    </row>
    <row r="15" spans="1:14" ht="18.75" customHeight="1">
      <c r="A15" s="131" t="s">
        <v>333</v>
      </c>
      <c r="B15" s="132">
        <v>136241705922</v>
      </c>
      <c r="C15" s="131">
        <v>83</v>
      </c>
      <c r="D15" s="131">
        <v>52</v>
      </c>
      <c r="E15" s="131">
        <v>135</v>
      </c>
      <c r="F15" s="128">
        <f t="shared" si="0"/>
        <v>33.75</v>
      </c>
      <c r="G15" s="141">
        <v>84.6</v>
      </c>
      <c r="H15" s="133">
        <v>0.9994</v>
      </c>
      <c r="I15" s="133">
        <f t="shared" si="1"/>
        <v>84.54924</v>
      </c>
      <c r="J15" s="133">
        <f t="shared" si="2"/>
        <v>42.27462</v>
      </c>
      <c r="K15" s="133">
        <f t="shared" si="3"/>
        <v>76.02462</v>
      </c>
      <c r="L15" s="134">
        <v>13</v>
      </c>
      <c r="M15" s="135" t="s">
        <v>373</v>
      </c>
      <c r="N15" s="8">
        <v>1</v>
      </c>
    </row>
    <row r="16" spans="1:14" ht="18.75" customHeight="1">
      <c r="A16" s="131" t="s">
        <v>334</v>
      </c>
      <c r="B16" s="132">
        <v>136241706505</v>
      </c>
      <c r="C16" s="131">
        <v>77</v>
      </c>
      <c r="D16" s="131">
        <v>65</v>
      </c>
      <c r="E16" s="131">
        <v>142</v>
      </c>
      <c r="F16" s="128">
        <f t="shared" si="0"/>
        <v>35.5</v>
      </c>
      <c r="G16" s="141">
        <v>80.8</v>
      </c>
      <c r="H16" s="133">
        <v>0.9994</v>
      </c>
      <c r="I16" s="133">
        <f t="shared" si="1"/>
        <v>80.75152</v>
      </c>
      <c r="J16" s="133">
        <f t="shared" si="2"/>
        <v>40.37576</v>
      </c>
      <c r="K16" s="133">
        <f t="shared" si="3"/>
        <v>75.87576</v>
      </c>
      <c r="L16" s="134">
        <v>14</v>
      </c>
      <c r="M16" s="135" t="s">
        <v>374</v>
      </c>
      <c r="N16" s="8">
        <v>1</v>
      </c>
    </row>
    <row r="17" spans="1:14" ht="18.75" customHeight="1">
      <c r="A17" s="131" t="s">
        <v>335</v>
      </c>
      <c r="B17" s="132">
        <v>136241706228</v>
      </c>
      <c r="C17" s="131">
        <v>73</v>
      </c>
      <c r="D17" s="131">
        <v>62.5</v>
      </c>
      <c r="E17" s="131">
        <v>135.5</v>
      </c>
      <c r="F17" s="128">
        <f t="shared" si="0"/>
        <v>33.875</v>
      </c>
      <c r="G17" s="141">
        <v>83.6</v>
      </c>
      <c r="H17" s="133">
        <v>0.9994</v>
      </c>
      <c r="I17" s="133">
        <f t="shared" si="1"/>
        <v>83.54983999999999</v>
      </c>
      <c r="J17" s="133">
        <f t="shared" si="2"/>
        <v>41.774919999999995</v>
      </c>
      <c r="K17" s="133">
        <f t="shared" si="3"/>
        <v>75.64992</v>
      </c>
      <c r="L17" s="134">
        <v>15</v>
      </c>
      <c r="M17" s="135" t="s">
        <v>370</v>
      </c>
      <c r="N17" s="8">
        <v>1</v>
      </c>
    </row>
    <row r="18" spans="1:14" ht="18.75" customHeight="1">
      <c r="A18" s="131" t="s">
        <v>350</v>
      </c>
      <c r="B18" s="132">
        <v>136241706701</v>
      </c>
      <c r="C18" s="131">
        <v>63.5</v>
      </c>
      <c r="D18" s="131">
        <v>59.5</v>
      </c>
      <c r="E18" s="131">
        <v>123</v>
      </c>
      <c r="F18" s="128">
        <f t="shared" si="0"/>
        <v>30.75</v>
      </c>
      <c r="G18" s="141">
        <v>89.6</v>
      </c>
      <c r="H18" s="133">
        <v>0.9975</v>
      </c>
      <c r="I18" s="133">
        <f t="shared" si="1"/>
        <v>89.376</v>
      </c>
      <c r="J18" s="133">
        <f t="shared" si="2"/>
        <v>44.688</v>
      </c>
      <c r="K18" s="133">
        <f t="shared" si="3"/>
        <v>75.438</v>
      </c>
      <c r="L18" s="134">
        <v>16</v>
      </c>
      <c r="M18" s="135" t="s">
        <v>382</v>
      </c>
      <c r="N18" s="8">
        <v>2</v>
      </c>
    </row>
    <row r="19" spans="1:14" ht="18.75" customHeight="1">
      <c r="A19" s="131" t="s">
        <v>351</v>
      </c>
      <c r="B19" s="132">
        <v>136241706724</v>
      </c>
      <c r="C19" s="131">
        <v>62.5</v>
      </c>
      <c r="D19" s="131">
        <v>71</v>
      </c>
      <c r="E19" s="131">
        <v>133.5</v>
      </c>
      <c r="F19" s="128">
        <f t="shared" si="0"/>
        <v>33.375</v>
      </c>
      <c r="G19" s="141">
        <v>84</v>
      </c>
      <c r="H19" s="133">
        <v>0.9975</v>
      </c>
      <c r="I19" s="133">
        <f t="shared" si="1"/>
        <v>83.79</v>
      </c>
      <c r="J19" s="133">
        <f t="shared" si="2"/>
        <v>41.895</v>
      </c>
      <c r="K19" s="133">
        <f t="shared" si="3"/>
        <v>75.27000000000001</v>
      </c>
      <c r="L19" s="134">
        <v>17</v>
      </c>
      <c r="M19" s="135" t="s">
        <v>383</v>
      </c>
      <c r="N19" s="8">
        <v>2</v>
      </c>
    </row>
    <row r="20" spans="1:14" ht="18.75" customHeight="1">
      <c r="A20" s="131" t="s">
        <v>336</v>
      </c>
      <c r="B20" s="132">
        <v>136241706617</v>
      </c>
      <c r="C20" s="131">
        <v>52.5</v>
      </c>
      <c r="D20" s="131">
        <v>71.5</v>
      </c>
      <c r="E20" s="131">
        <v>124</v>
      </c>
      <c r="F20" s="128">
        <f t="shared" si="0"/>
        <v>31</v>
      </c>
      <c r="G20" s="141">
        <v>88.4</v>
      </c>
      <c r="H20" s="133">
        <v>0.9994</v>
      </c>
      <c r="I20" s="133">
        <f t="shared" si="1"/>
        <v>88.34696</v>
      </c>
      <c r="J20" s="133">
        <f t="shared" si="2"/>
        <v>44.17348</v>
      </c>
      <c r="K20" s="133">
        <f t="shared" si="3"/>
        <v>75.17348</v>
      </c>
      <c r="L20" s="134">
        <v>18</v>
      </c>
      <c r="M20" s="135" t="s">
        <v>375</v>
      </c>
      <c r="N20" s="8">
        <v>1</v>
      </c>
    </row>
    <row r="21" spans="1:14" ht="18.75" customHeight="1">
      <c r="A21" s="131" t="s">
        <v>352</v>
      </c>
      <c r="B21" s="132">
        <v>136241706521</v>
      </c>
      <c r="C21" s="131">
        <v>66</v>
      </c>
      <c r="D21" s="131">
        <v>54.5</v>
      </c>
      <c r="E21" s="131">
        <v>120.5</v>
      </c>
      <c r="F21" s="128">
        <f t="shared" si="0"/>
        <v>30.125</v>
      </c>
      <c r="G21" s="141">
        <v>88.8</v>
      </c>
      <c r="H21" s="133">
        <v>0.9975</v>
      </c>
      <c r="I21" s="133">
        <f t="shared" si="1"/>
        <v>88.578</v>
      </c>
      <c r="J21" s="133">
        <f t="shared" si="2"/>
        <v>44.289</v>
      </c>
      <c r="K21" s="133">
        <f t="shared" si="3"/>
        <v>74.414</v>
      </c>
      <c r="L21" s="134">
        <v>19</v>
      </c>
      <c r="M21" s="135" t="s">
        <v>384</v>
      </c>
      <c r="N21" s="8">
        <v>2</v>
      </c>
    </row>
    <row r="22" spans="1:14" ht="18.75" customHeight="1">
      <c r="A22" s="131" t="s">
        <v>353</v>
      </c>
      <c r="B22" s="132">
        <v>136241706605</v>
      </c>
      <c r="C22" s="131">
        <v>56.5</v>
      </c>
      <c r="D22" s="131">
        <v>73</v>
      </c>
      <c r="E22" s="131">
        <v>129.5</v>
      </c>
      <c r="F22" s="128">
        <f t="shared" si="0"/>
        <v>32.375</v>
      </c>
      <c r="G22" s="141">
        <v>84.2</v>
      </c>
      <c r="H22" s="133">
        <v>0.9975</v>
      </c>
      <c r="I22" s="133">
        <f t="shared" si="1"/>
        <v>83.9895</v>
      </c>
      <c r="J22" s="133">
        <f t="shared" si="2"/>
        <v>41.99475</v>
      </c>
      <c r="K22" s="133">
        <f t="shared" si="3"/>
        <v>74.36975000000001</v>
      </c>
      <c r="L22" s="134">
        <v>20</v>
      </c>
      <c r="M22" s="135" t="s">
        <v>381</v>
      </c>
      <c r="N22" s="8">
        <v>2</v>
      </c>
    </row>
    <row r="23" spans="1:14" ht="18.75" customHeight="1">
      <c r="A23" s="131" t="s">
        <v>337</v>
      </c>
      <c r="B23" s="132">
        <v>136241707129</v>
      </c>
      <c r="C23" s="131">
        <v>68</v>
      </c>
      <c r="D23" s="131">
        <v>54.5</v>
      </c>
      <c r="E23" s="131">
        <v>122.5</v>
      </c>
      <c r="F23" s="128">
        <f t="shared" si="0"/>
        <v>30.625</v>
      </c>
      <c r="G23" s="141">
        <v>86.2</v>
      </c>
      <c r="H23" s="133">
        <v>0.9994</v>
      </c>
      <c r="I23" s="133">
        <f t="shared" si="1"/>
        <v>86.14828</v>
      </c>
      <c r="J23" s="133">
        <f t="shared" si="2"/>
        <v>43.07414</v>
      </c>
      <c r="K23" s="133">
        <f t="shared" si="3"/>
        <v>73.69914</v>
      </c>
      <c r="L23" s="134">
        <v>21</v>
      </c>
      <c r="M23" s="135" t="s">
        <v>376</v>
      </c>
      <c r="N23" s="8">
        <v>1</v>
      </c>
    </row>
    <row r="24" spans="1:14" ht="18.75" customHeight="1">
      <c r="A24" s="131" t="s">
        <v>218</v>
      </c>
      <c r="B24" s="132">
        <v>136241706326</v>
      </c>
      <c r="C24" s="131">
        <v>65.5</v>
      </c>
      <c r="D24" s="131">
        <v>65.5</v>
      </c>
      <c r="E24" s="131">
        <v>131</v>
      </c>
      <c r="F24" s="128">
        <f t="shared" si="0"/>
        <v>32.75</v>
      </c>
      <c r="G24" s="141">
        <v>81.6</v>
      </c>
      <c r="H24" s="133">
        <v>0.9994</v>
      </c>
      <c r="I24" s="133">
        <f t="shared" si="1"/>
        <v>81.55103999999999</v>
      </c>
      <c r="J24" s="133">
        <f t="shared" si="2"/>
        <v>40.77551999999999</v>
      </c>
      <c r="K24" s="133">
        <f t="shared" si="3"/>
        <v>73.52552</v>
      </c>
      <c r="L24" s="134">
        <v>22</v>
      </c>
      <c r="M24" s="135" t="s">
        <v>376</v>
      </c>
      <c r="N24" s="8">
        <v>1</v>
      </c>
    </row>
    <row r="25" spans="1:14" ht="18.75" customHeight="1">
      <c r="A25" s="131" t="s">
        <v>354</v>
      </c>
      <c r="B25" s="132">
        <v>136241706413</v>
      </c>
      <c r="C25" s="131">
        <v>78.5</v>
      </c>
      <c r="D25" s="131">
        <v>49.5</v>
      </c>
      <c r="E25" s="131">
        <v>128</v>
      </c>
      <c r="F25" s="128">
        <f t="shared" si="0"/>
        <v>32</v>
      </c>
      <c r="G25" s="141">
        <v>82.8</v>
      </c>
      <c r="H25" s="133">
        <v>0.9975</v>
      </c>
      <c r="I25" s="133">
        <f t="shared" si="1"/>
        <v>82.593</v>
      </c>
      <c r="J25" s="133">
        <f t="shared" si="2"/>
        <v>41.2965</v>
      </c>
      <c r="K25" s="133">
        <f t="shared" si="3"/>
        <v>73.29650000000001</v>
      </c>
      <c r="L25" s="134">
        <v>23</v>
      </c>
      <c r="M25" s="135" t="s">
        <v>385</v>
      </c>
      <c r="N25" s="8">
        <v>2</v>
      </c>
    </row>
    <row r="26" spans="1:14" ht="18.75" customHeight="1">
      <c r="A26" s="131" t="s">
        <v>338</v>
      </c>
      <c r="B26" s="132">
        <v>136241706327</v>
      </c>
      <c r="C26" s="131">
        <v>48.5</v>
      </c>
      <c r="D26" s="131">
        <v>71.5</v>
      </c>
      <c r="E26" s="131">
        <v>120</v>
      </c>
      <c r="F26" s="128">
        <f t="shared" si="0"/>
        <v>30</v>
      </c>
      <c r="G26" s="141">
        <v>85</v>
      </c>
      <c r="H26" s="133">
        <v>0.9994</v>
      </c>
      <c r="I26" s="133">
        <f t="shared" si="1"/>
        <v>84.949</v>
      </c>
      <c r="J26" s="133">
        <f t="shared" si="2"/>
        <v>42.4745</v>
      </c>
      <c r="K26" s="133">
        <f t="shared" si="3"/>
        <v>72.4745</v>
      </c>
      <c r="L26" s="134">
        <v>24</v>
      </c>
      <c r="M26" s="135" t="s">
        <v>377</v>
      </c>
      <c r="N26" s="8">
        <v>1</v>
      </c>
    </row>
    <row r="27" spans="1:14" ht="18.75" customHeight="1">
      <c r="A27" s="131" t="s">
        <v>355</v>
      </c>
      <c r="B27" s="132">
        <v>136241706727</v>
      </c>
      <c r="C27" s="131">
        <v>61</v>
      </c>
      <c r="D27" s="131">
        <v>64</v>
      </c>
      <c r="E27" s="131">
        <v>125</v>
      </c>
      <c r="F27" s="128">
        <f t="shared" si="0"/>
        <v>31.25</v>
      </c>
      <c r="G27" s="141">
        <v>81.4</v>
      </c>
      <c r="H27" s="133">
        <v>0.9975</v>
      </c>
      <c r="I27" s="133">
        <f t="shared" si="1"/>
        <v>81.19650000000001</v>
      </c>
      <c r="J27" s="133">
        <f t="shared" si="2"/>
        <v>40.59825000000001</v>
      </c>
      <c r="K27" s="133">
        <f t="shared" si="3"/>
        <v>71.84825000000001</v>
      </c>
      <c r="L27" s="134">
        <v>25</v>
      </c>
      <c r="M27" s="135" t="s">
        <v>386</v>
      </c>
      <c r="N27" s="8">
        <v>2</v>
      </c>
    </row>
    <row r="28" spans="1:14" ht="18.75" customHeight="1">
      <c r="A28" s="131" t="s">
        <v>356</v>
      </c>
      <c r="B28" s="132">
        <v>136241706618</v>
      </c>
      <c r="C28" s="131">
        <v>50</v>
      </c>
      <c r="D28" s="131">
        <v>65.5</v>
      </c>
      <c r="E28" s="131">
        <v>115.5</v>
      </c>
      <c r="F28" s="128">
        <f t="shared" si="0"/>
        <v>28.875</v>
      </c>
      <c r="G28" s="141">
        <v>85.8</v>
      </c>
      <c r="H28" s="133">
        <v>0.9975</v>
      </c>
      <c r="I28" s="133">
        <f t="shared" si="1"/>
        <v>85.5855</v>
      </c>
      <c r="J28" s="133">
        <f t="shared" si="2"/>
        <v>42.79275</v>
      </c>
      <c r="K28" s="133">
        <f t="shared" si="3"/>
        <v>71.66775</v>
      </c>
      <c r="L28" s="134">
        <v>26</v>
      </c>
      <c r="M28" s="135" t="s">
        <v>387</v>
      </c>
      <c r="N28" s="8">
        <v>2</v>
      </c>
    </row>
    <row r="29" spans="1:14" ht="18.75" customHeight="1">
      <c r="A29" s="131" t="s">
        <v>357</v>
      </c>
      <c r="B29" s="132">
        <v>136241707002</v>
      </c>
      <c r="C29" s="131">
        <v>52.5</v>
      </c>
      <c r="D29" s="131">
        <v>57.5</v>
      </c>
      <c r="E29" s="131">
        <v>110</v>
      </c>
      <c r="F29" s="128">
        <f t="shared" si="0"/>
        <v>27.5</v>
      </c>
      <c r="G29" s="141">
        <v>88.2</v>
      </c>
      <c r="H29" s="133">
        <v>0.9975</v>
      </c>
      <c r="I29" s="133">
        <f t="shared" si="1"/>
        <v>87.9795</v>
      </c>
      <c r="J29" s="133">
        <f t="shared" si="2"/>
        <v>43.98975</v>
      </c>
      <c r="K29" s="133">
        <f t="shared" si="3"/>
        <v>71.48975</v>
      </c>
      <c r="L29" s="134">
        <v>27</v>
      </c>
      <c r="M29" s="135" t="s">
        <v>387</v>
      </c>
      <c r="N29" s="8">
        <v>2</v>
      </c>
    </row>
    <row r="30" spans="1:14" ht="18.75" customHeight="1">
      <c r="A30" s="131" t="s">
        <v>339</v>
      </c>
      <c r="B30" s="132">
        <v>136241707415</v>
      </c>
      <c r="C30" s="131">
        <v>71</v>
      </c>
      <c r="D30" s="131">
        <v>45.5</v>
      </c>
      <c r="E30" s="131">
        <v>116.5</v>
      </c>
      <c r="F30" s="128">
        <f t="shared" si="0"/>
        <v>29.125</v>
      </c>
      <c r="G30" s="141">
        <v>84.2</v>
      </c>
      <c r="H30" s="133">
        <v>0.9994</v>
      </c>
      <c r="I30" s="133">
        <f t="shared" si="1"/>
        <v>84.14948</v>
      </c>
      <c r="J30" s="133">
        <f t="shared" si="2"/>
        <v>42.07474</v>
      </c>
      <c r="K30" s="133">
        <f t="shared" si="3"/>
        <v>71.19973999999999</v>
      </c>
      <c r="L30" s="134">
        <v>28</v>
      </c>
      <c r="M30" s="135" t="s">
        <v>375</v>
      </c>
      <c r="N30" s="8">
        <v>1</v>
      </c>
    </row>
    <row r="31" spans="1:14" ht="18.75" customHeight="1">
      <c r="A31" s="131" t="s">
        <v>358</v>
      </c>
      <c r="B31" s="132">
        <v>136241707324</v>
      </c>
      <c r="C31" s="131">
        <v>59</v>
      </c>
      <c r="D31" s="131">
        <v>58.5</v>
      </c>
      <c r="E31" s="131">
        <v>117.5</v>
      </c>
      <c r="F31" s="128">
        <f t="shared" si="0"/>
        <v>29.375</v>
      </c>
      <c r="G31" s="141">
        <v>81.8</v>
      </c>
      <c r="H31" s="133">
        <v>0.9975</v>
      </c>
      <c r="I31" s="133">
        <f t="shared" si="1"/>
        <v>81.5955</v>
      </c>
      <c r="J31" s="133">
        <f t="shared" si="2"/>
        <v>40.79775</v>
      </c>
      <c r="K31" s="133">
        <f t="shared" si="3"/>
        <v>70.17275000000001</v>
      </c>
      <c r="L31" s="134">
        <v>29</v>
      </c>
      <c r="M31" s="135" t="s">
        <v>374</v>
      </c>
      <c r="N31" s="8">
        <v>2</v>
      </c>
    </row>
    <row r="32" spans="1:14" ht="18.75" customHeight="1">
      <c r="A32" s="131" t="s">
        <v>340</v>
      </c>
      <c r="B32" s="132"/>
      <c r="C32" s="131">
        <v>55.5</v>
      </c>
      <c r="D32" s="131">
        <v>52.5</v>
      </c>
      <c r="E32" s="131">
        <v>108</v>
      </c>
      <c r="F32" s="128">
        <f t="shared" si="0"/>
        <v>27</v>
      </c>
      <c r="G32" s="141">
        <v>85</v>
      </c>
      <c r="H32" s="133">
        <v>0.9994</v>
      </c>
      <c r="I32" s="133">
        <f t="shared" si="1"/>
        <v>84.949</v>
      </c>
      <c r="J32" s="133">
        <f t="shared" si="2"/>
        <v>42.4745</v>
      </c>
      <c r="K32" s="133">
        <f t="shared" si="3"/>
        <v>69.4745</v>
      </c>
      <c r="L32" s="134">
        <v>30</v>
      </c>
      <c r="M32" s="135" t="s">
        <v>375</v>
      </c>
      <c r="N32" s="8">
        <v>1</v>
      </c>
    </row>
    <row r="33" spans="1:14" ht="18.75" customHeight="1">
      <c r="A33" s="131" t="s">
        <v>359</v>
      </c>
      <c r="B33" s="132"/>
      <c r="C33" s="131">
        <v>41</v>
      </c>
      <c r="D33" s="131">
        <v>68</v>
      </c>
      <c r="E33" s="131">
        <v>109</v>
      </c>
      <c r="F33" s="128">
        <f t="shared" si="0"/>
        <v>27.25</v>
      </c>
      <c r="G33" s="141">
        <v>84.6</v>
      </c>
      <c r="H33" s="133">
        <v>0.9975</v>
      </c>
      <c r="I33" s="133">
        <f t="shared" si="1"/>
        <v>84.3885</v>
      </c>
      <c r="J33" s="133">
        <f t="shared" si="2"/>
        <v>42.19425</v>
      </c>
      <c r="K33" s="133">
        <f t="shared" si="3"/>
        <v>69.44425</v>
      </c>
      <c r="L33" s="134">
        <v>31</v>
      </c>
      <c r="M33" s="135" t="s">
        <v>388</v>
      </c>
      <c r="N33" s="8">
        <v>2</v>
      </c>
    </row>
    <row r="34" spans="1:14" ht="18.75" customHeight="1">
      <c r="A34" s="131" t="s">
        <v>341</v>
      </c>
      <c r="B34" s="132">
        <v>136241706706</v>
      </c>
      <c r="C34" s="131">
        <v>66.5</v>
      </c>
      <c r="D34" s="131">
        <v>49.5</v>
      </c>
      <c r="E34" s="131">
        <v>116</v>
      </c>
      <c r="F34" s="128">
        <f t="shared" si="0"/>
        <v>29</v>
      </c>
      <c r="G34" s="141">
        <v>80.2</v>
      </c>
      <c r="H34" s="133">
        <v>0.9994</v>
      </c>
      <c r="I34" s="133">
        <f t="shared" si="1"/>
        <v>80.15188</v>
      </c>
      <c r="J34" s="133">
        <f t="shared" si="2"/>
        <v>40.07594</v>
      </c>
      <c r="K34" s="133">
        <f t="shared" si="3"/>
        <v>69.07594</v>
      </c>
      <c r="L34" s="134">
        <v>32</v>
      </c>
      <c r="M34" s="135" t="s">
        <v>378</v>
      </c>
      <c r="N34" s="8">
        <v>1</v>
      </c>
    </row>
    <row r="35" spans="1:14" ht="18.75" customHeight="1">
      <c r="A35" s="131" t="s">
        <v>342</v>
      </c>
      <c r="B35" s="132">
        <v>136241705903</v>
      </c>
      <c r="C35" s="131">
        <v>52</v>
      </c>
      <c r="D35" s="131">
        <v>61</v>
      </c>
      <c r="E35" s="131">
        <v>113</v>
      </c>
      <c r="F35" s="128">
        <f t="shared" si="0"/>
        <v>28.25</v>
      </c>
      <c r="G35" s="141">
        <v>76.4</v>
      </c>
      <c r="H35" s="133">
        <v>0.9994</v>
      </c>
      <c r="I35" s="133">
        <f t="shared" si="1"/>
        <v>76.35416000000001</v>
      </c>
      <c r="J35" s="133">
        <f t="shared" si="2"/>
        <v>38.177080000000004</v>
      </c>
      <c r="K35" s="133">
        <f t="shared" si="3"/>
        <v>66.42708</v>
      </c>
      <c r="L35" s="134">
        <v>33</v>
      </c>
      <c r="M35" s="135" t="s">
        <v>379</v>
      </c>
      <c r="N35" s="8">
        <v>1</v>
      </c>
    </row>
    <row r="36" spans="1:14" ht="18.75" customHeight="1">
      <c r="A36" s="131" t="s">
        <v>360</v>
      </c>
      <c r="B36" s="132">
        <v>136241706726</v>
      </c>
      <c r="C36" s="131">
        <v>48</v>
      </c>
      <c r="D36" s="131">
        <v>63</v>
      </c>
      <c r="E36" s="131">
        <v>111</v>
      </c>
      <c r="F36" s="128">
        <f t="shared" si="0"/>
        <v>27.75</v>
      </c>
      <c r="G36" s="141">
        <v>74.8</v>
      </c>
      <c r="H36" s="133">
        <v>0.9975</v>
      </c>
      <c r="I36" s="133">
        <f t="shared" si="1"/>
        <v>74.613</v>
      </c>
      <c r="J36" s="133">
        <f t="shared" si="2"/>
        <v>37.3065</v>
      </c>
      <c r="K36" s="133">
        <f t="shared" si="3"/>
        <v>65.0565</v>
      </c>
      <c r="L36" s="134">
        <v>34</v>
      </c>
      <c r="M36" s="135" t="s">
        <v>389</v>
      </c>
      <c r="N36" s="8">
        <v>2</v>
      </c>
    </row>
    <row r="37" ht="14.25">
      <c r="G37" s="30"/>
    </row>
    <row r="38" ht="14.25">
      <c r="G38" s="30"/>
    </row>
  </sheetData>
  <sheetProtection/>
  <mergeCells count="1">
    <mergeCell ref="A1:M1"/>
  </mergeCells>
  <printOptions horizontalCentered="1"/>
  <pageMargins left="0.7480314960629921" right="0.7480314960629921" top="0.6299212598425197" bottom="0.51181102362204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N1" sqref="N1:N16384"/>
    </sheetView>
  </sheetViews>
  <sheetFormatPr defaultColWidth="9.00390625" defaultRowHeight="14.25"/>
  <cols>
    <col min="1" max="1" width="9.00390625" style="8" customWidth="1"/>
    <col min="2" max="2" width="13.875" style="34" customWidth="1"/>
    <col min="3" max="3" width="8.75390625" style="8" customWidth="1"/>
    <col min="4" max="4" width="8.875" style="8" customWidth="1"/>
    <col min="5" max="5" width="8.625" style="8" customWidth="1"/>
    <col min="6" max="6" width="8.875" style="8" customWidth="1"/>
    <col min="7" max="7" width="8.625" style="8" customWidth="1"/>
    <col min="8" max="8" width="7.875" style="8" hidden="1" customWidth="1"/>
    <col min="9" max="9" width="9.00390625" style="8" hidden="1" customWidth="1"/>
    <col min="10" max="10" width="11.875" style="8" customWidth="1"/>
    <col min="11" max="11" width="10.25390625" style="8" customWidth="1"/>
    <col min="12" max="12" width="7.375" style="8" customWidth="1"/>
    <col min="13" max="13" width="11.125" style="8" customWidth="1"/>
    <col min="14" max="16384" width="9.00390625" style="8" customWidth="1"/>
  </cols>
  <sheetData>
    <row r="1" spans="1:13" ht="22.5">
      <c r="A1" s="142" t="s">
        <v>27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ht="30" customHeight="1">
      <c r="A2" s="70" t="s">
        <v>0</v>
      </c>
      <c r="B2" s="71" t="s">
        <v>1</v>
      </c>
      <c r="C2" s="70" t="s">
        <v>2</v>
      </c>
      <c r="D2" s="70" t="s">
        <v>3</v>
      </c>
      <c r="E2" s="70" t="s">
        <v>4</v>
      </c>
      <c r="F2" s="72" t="s">
        <v>5</v>
      </c>
      <c r="G2" s="70" t="s">
        <v>6</v>
      </c>
      <c r="H2" s="70" t="s">
        <v>7</v>
      </c>
      <c r="I2" s="70" t="s">
        <v>8</v>
      </c>
      <c r="J2" s="70" t="s">
        <v>9</v>
      </c>
      <c r="K2" s="73" t="s">
        <v>10</v>
      </c>
      <c r="L2" s="73" t="s">
        <v>11</v>
      </c>
      <c r="M2" s="74" t="s">
        <v>12</v>
      </c>
    </row>
    <row r="3" spans="1:13" ht="30" customHeight="1">
      <c r="A3" s="75" t="s">
        <v>29</v>
      </c>
      <c r="B3" s="76">
        <v>136241502607</v>
      </c>
      <c r="C3" s="75">
        <v>82.5</v>
      </c>
      <c r="D3" s="75">
        <v>70.5</v>
      </c>
      <c r="E3" s="75">
        <v>153</v>
      </c>
      <c r="F3" s="72">
        <f aca="true" t="shared" si="0" ref="F3:F11">E3*0.25</f>
        <v>38.25</v>
      </c>
      <c r="G3" s="77">
        <v>89</v>
      </c>
      <c r="H3" s="77">
        <v>1</v>
      </c>
      <c r="I3" s="77">
        <f aca="true" t="shared" si="1" ref="I3:I11">G3*H3</f>
        <v>89</v>
      </c>
      <c r="J3" s="77">
        <f aca="true" t="shared" si="2" ref="J3:J9">I3*0.5</f>
        <v>44.5</v>
      </c>
      <c r="K3" s="77">
        <f aca="true" t="shared" si="3" ref="K3:K11">F3+J3</f>
        <v>82.75</v>
      </c>
      <c r="L3" s="78">
        <v>1</v>
      </c>
      <c r="M3" s="79" t="s">
        <v>78</v>
      </c>
    </row>
    <row r="4" spans="1:13" ht="30" customHeight="1">
      <c r="A4" s="75" t="s">
        <v>30</v>
      </c>
      <c r="B4" s="76">
        <v>136241502602</v>
      </c>
      <c r="C4" s="75">
        <v>80.5</v>
      </c>
      <c r="D4" s="75">
        <v>54.5</v>
      </c>
      <c r="E4" s="75">
        <v>135</v>
      </c>
      <c r="F4" s="72">
        <f t="shared" si="0"/>
        <v>33.75</v>
      </c>
      <c r="G4" s="77">
        <v>87.4</v>
      </c>
      <c r="H4" s="77">
        <v>1</v>
      </c>
      <c r="I4" s="77">
        <f t="shared" si="1"/>
        <v>87.4</v>
      </c>
      <c r="J4" s="77">
        <f t="shared" si="2"/>
        <v>43.7</v>
      </c>
      <c r="K4" s="77">
        <f t="shared" si="3"/>
        <v>77.45</v>
      </c>
      <c r="L4" s="78">
        <v>2</v>
      </c>
      <c r="M4" s="79" t="s">
        <v>78</v>
      </c>
    </row>
    <row r="5" spans="1:13" ht="30" customHeight="1">
      <c r="A5" s="75" t="s">
        <v>31</v>
      </c>
      <c r="B5" s="76">
        <v>136211900605</v>
      </c>
      <c r="C5" s="75">
        <v>72.5</v>
      </c>
      <c r="D5" s="75">
        <v>62</v>
      </c>
      <c r="E5" s="75">
        <v>134.5</v>
      </c>
      <c r="F5" s="72">
        <f t="shared" si="0"/>
        <v>33.625</v>
      </c>
      <c r="G5" s="77">
        <v>84.6</v>
      </c>
      <c r="H5" s="77">
        <v>1</v>
      </c>
      <c r="I5" s="77">
        <f t="shared" si="1"/>
        <v>84.6</v>
      </c>
      <c r="J5" s="77">
        <f t="shared" si="2"/>
        <v>42.3</v>
      </c>
      <c r="K5" s="77">
        <f t="shared" si="3"/>
        <v>75.925</v>
      </c>
      <c r="L5" s="78">
        <v>3</v>
      </c>
      <c r="M5" s="79" t="s">
        <v>79</v>
      </c>
    </row>
    <row r="6" spans="1:13" ht="30" customHeight="1">
      <c r="A6" s="75" t="s">
        <v>33</v>
      </c>
      <c r="B6" s="76">
        <v>136241502418</v>
      </c>
      <c r="C6" s="75">
        <v>58</v>
      </c>
      <c r="D6" s="75">
        <v>63</v>
      </c>
      <c r="E6" s="75">
        <v>121</v>
      </c>
      <c r="F6" s="72">
        <f t="shared" si="0"/>
        <v>30.25</v>
      </c>
      <c r="G6" s="77">
        <v>87</v>
      </c>
      <c r="H6" s="77">
        <v>1</v>
      </c>
      <c r="I6" s="77">
        <f t="shared" si="1"/>
        <v>87</v>
      </c>
      <c r="J6" s="77">
        <f t="shared" si="2"/>
        <v>43.5</v>
      </c>
      <c r="K6" s="77">
        <f t="shared" si="3"/>
        <v>73.75</v>
      </c>
      <c r="L6" s="78">
        <v>4</v>
      </c>
      <c r="M6" s="79" t="s">
        <v>80</v>
      </c>
    </row>
    <row r="7" spans="1:13" ht="30" customHeight="1">
      <c r="A7" s="75" t="s">
        <v>32</v>
      </c>
      <c r="B7" s="76">
        <v>136241502403</v>
      </c>
      <c r="C7" s="75">
        <v>59</v>
      </c>
      <c r="D7" s="75">
        <v>64.5</v>
      </c>
      <c r="E7" s="75">
        <v>123.5</v>
      </c>
      <c r="F7" s="72">
        <f t="shared" si="0"/>
        <v>30.875</v>
      </c>
      <c r="G7" s="77">
        <v>85</v>
      </c>
      <c r="H7" s="77">
        <v>1</v>
      </c>
      <c r="I7" s="77">
        <f t="shared" si="1"/>
        <v>85</v>
      </c>
      <c r="J7" s="77">
        <f t="shared" si="2"/>
        <v>42.5</v>
      </c>
      <c r="K7" s="77">
        <f t="shared" si="3"/>
        <v>73.375</v>
      </c>
      <c r="L7" s="78">
        <v>5</v>
      </c>
      <c r="M7" s="79" t="s">
        <v>81</v>
      </c>
    </row>
    <row r="8" spans="1:13" ht="30" customHeight="1">
      <c r="A8" s="75" t="s">
        <v>34</v>
      </c>
      <c r="B8" s="76">
        <v>136211901603</v>
      </c>
      <c r="C8" s="75">
        <v>59</v>
      </c>
      <c r="D8" s="75">
        <v>59.5</v>
      </c>
      <c r="E8" s="75">
        <v>118.5</v>
      </c>
      <c r="F8" s="72">
        <f t="shared" si="0"/>
        <v>29.625</v>
      </c>
      <c r="G8" s="80">
        <v>83.6</v>
      </c>
      <c r="H8" s="77">
        <v>1</v>
      </c>
      <c r="I8" s="77">
        <f t="shared" si="1"/>
        <v>83.6</v>
      </c>
      <c r="J8" s="77">
        <f t="shared" si="2"/>
        <v>41.8</v>
      </c>
      <c r="K8" s="77">
        <f t="shared" si="3"/>
        <v>71.425</v>
      </c>
      <c r="L8" s="78">
        <v>6</v>
      </c>
      <c r="M8" s="79" t="s">
        <v>82</v>
      </c>
    </row>
    <row r="9" spans="1:13" ht="30" customHeight="1">
      <c r="A9" s="75" t="s">
        <v>35</v>
      </c>
      <c r="B9" s="76">
        <v>136241502503</v>
      </c>
      <c r="C9" s="75">
        <v>52</v>
      </c>
      <c r="D9" s="75">
        <v>60</v>
      </c>
      <c r="E9" s="75">
        <v>112</v>
      </c>
      <c r="F9" s="72">
        <f t="shared" si="0"/>
        <v>28</v>
      </c>
      <c r="G9" s="77">
        <v>83.8</v>
      </c>
      <c r="H9" s="77">
        <v>1</v>
      </c>
      <c r="I9" s="77">
        <f t="shared" si="1"/>
        <v>83.8</v>
      </c>
      <c r="J9" s="77">
        <f t="shared" si="2"/>
        <v>41.9</v>
      </c>
      <c r="K9" s="77">
        <f t="shared" si="3"/>
        <v>69.9</v>
      </c>
      <c r="L9" s="78">
        <v>7</v>
      </c>
      <c r="M9" s="79" t="s">
        <v>82</v>
      </c>
    </row>
    <row r="10" spans="1:13" ht="30" customHeight="1">
      <c r="A10" s="75" t="s">
        <v>36</v>
      </c>
      <c r="B10" s="76">
        <v>136211900226</v>
      </c>
      <c r="C10" s="75">
        <v>45.5</v>
      </c>
      <c r="D10" s="75">
        <v>46</v>
      </c>
      <c r="E10" s="75">
        <v>91.5</v>
      </c>
      <c r="F10" s="72">
        <f t="shared" si="0"/>
        <v>22.875</v>
      </c>
      <c r="G10" s="77">
        <v>81.2</v>
      </c>
      <c r="H10" s="77">
        <v>1</v>
      </c>
      <c r="I10" s="77">
        <f t="shared" si="1"/>
        <v>81.2</v>
      </c>
      <c r="J10" s="77">
        <f>G10*0.5</f>
        <v>40.6</v>
      </c>
      <c r="K10" s="77">
        <f t="shared" si="3"/>
        <v>63.475</v>
      </c>
      <c r="L10" s="78">
        <v>8</v>
      </c>
      <c r="M10" s="79" t="s">
        <v>82</v>
      </c>
    </row>
    <row r="11" spans="1:13" ht="30" customHeight="1">
      <c r="A11" s="75" t="s">
        <v>37</v>
      </c>
      <c r="B11" s="76">
        <v>136241502323</v>
      </c>
      <c r="C11" s="75">
        <v>33.5</v>
      </c>
      <c r="D11" s="75">
        <v>50</v>
      </c>
      <c r="E11" s="75">
        <v>83.5</v>
      </c>
      <c r="F11" s="72">
        <f t="shared" si="0"/>
        <v>20.875</v>
      </c>
      <c r="G11" s="77">
        <v>85</v>
      </c>
      <c r="H11" s="77">
        <v>1</v>
      </c>
      <c r="I11" s="77">
        <f t="shared" si="1"/>
        <v>85</v>
      </c>
      <c r="J11" s="77">
        <f>G11*0.5</f>
        <v>42.5</v>
      </c>
      <c r="K11" s="77">
        <f t="shared" si="3"/>
        <v>63.375</v>
      </c>
      <c r="L11" s="78">
        <v>9</v>
      </c>
      <c r="M11" s="79" t="s">
        <v>83</v>
      </c>
    </row>
    <row r="12" spans="1:13" ht="30" customHeight="1">
      <c r="A12" s="64"/>
      <c r="B12" s="65"/>
      <c r="C12" s="64"/>
      <c r="D12" s="64"/>
      <c r="E12" s="64"/>
      <c r="F12" s="66"/>
      <c r="G12" s="67"/>
      <c r="H12" s="67"/>
      <c r="I12" s="67"/>
      <c r="J12" s="67"/>
      <c r="K12" s="67"/>
      <c r="L12" s="68"/>
      <c r="M12" s="69"/>
    </row>
    <row r="13" spans="1:13" ht="30" customHeight="1">
      <c r="A13" s="32"/>
      <c r="B13" s="33"/>
      <c r="C13" s="32"/>
      <c r="D13" s="32"/>
      <c r="E13" s="32"/>
      <c r="F13" s="16"/>
      <c r="G13" s="17"/>
      <c r="H13" s="17"/>
      <c r="I13" s="17"/>
      <c r="J13" s="17"/>
      <c r="K13" s="17"/>
      <c r="L13" s="20"/>
      <c r="M13" s="19"/>
    </row>
  </sheetData>
  <sheetProtection/>
  <mergeCells count="1">
    <mergeCell ref="A1:M1"/>
  </mergeCells>
  <printOptions/>
  <pageMargins left="0.75" right="0.75" top="0.81" bottom="0.7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N1" sqref="N1:N16384"/>
    </sheetView>
  </sheetViews>
  <sheetFormatPr defaultColWidth="9.00390625" defaultRowHeight="14.25"/>
  <cols>
    <col min="1" max="1" width="9.00390625" style="81" customWidth="1"/>
    <col min="2" max="2" width="13.625" style="97" customWidth="1"/>
    <col min="3" max="3" width="10.625" style="81" customWidth="1"/>
    <col min="4" max="4" width="10.875" style="81" customWidth="1"/>
    <col min="5" max="5" width="9.00390625" style="81" customWidth="1"/>
    <col min="6" max="6" width="11.375" style="81" customWidth="1"/>
    <col min="7" max="7" width="11.00390625" style="81" customWidth="1"/>
    <col min="8" max="8" width="0.12890625" style="81" customWidth="1"/>
    <col min="9" max="9" width="6.50390625" style="81" hidden="1" customWidth="1"/>
    <col min="10" max="10" width="11.125" style="81" customWidth="1"/>
    <col min="11" max="11" width="9.50390625" style="81" bestFit="1" customWidth="1"/>
    <col min="12" max="12" width="7.50390625" style="81" customWidth="1"/>
    <col min="13" max="16384" width="9.00390625" style="81" customWidth="1"/>
  </cols>
  <sheetData>
    <row r="1" spans="1:13" ht="22.5">
      <c r="A1" s="145" t="s">
        <v>84</v>
      </c>
      <c r="B1" s="146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ht="45">
      <c r="A2" s="82" t="s">
        <v>0</v>
      </c>
      <c r="B2" s="83" t="s">
        <v>1</v>
      </c>
      <c r="C2" s="82" t="s">
        <v>2</v>
      </c>
      <c r="D2" s="82" t="s">
        <v>3</v>
      </c>
      <c r="E2" s="82" t="s">
        <v>4</v>
      </c>
      <c r="F2" s="84" t="s">
        <v>5</v>
      </c>
      <c r="G2" s="82" t="s">
        <v>6</v>
      </c>
      <c r="H2" s="82" t="s">
        <v>7</v>
      </c>
      <c r="I2" s="82" t="s">
        <v>8</v>
      </c>
      <c r="J2" s="82" t="s">
        <v>9</v>
      </c>
      <c r="K2" s="85" t="s">
        <v>10</v>
      </c>
      <c r="L2" s="85" t="s">
        <v>11</v>
      </c>
      <c r="M2" s="85" t="s">
        <v>12</v>
      </c>
    </row>
    <row r="3" spans="1:13" ht="30" customHeight="1">
      <c r="A3" s="86" t="s">
        <v>85</v>
      </c>
      <c r="B3" s="87" t="s">
        <v>86</v>
      </c>
      <c r="C3" s="86">
        <v>77</v>
      </c>
      <c r="D3" s="86">
        <v>82</v>
      </c>
      <c r="E3" s="86">
        <v>159</v>
      </c>
      <c r="F3" s="88">
        <f aca="true" t="shared" si="0" ref="F3:F11">E3*0.25</f>
        <v>39.75</v>
      </c>
      <c r="G3" s="89">
        <v>83.94</v>
      </c>
      <c r="H3" s="90">
        <v>1</v>
      </c>
      <c r="I3" s="89">
        <f aca="true" t="shared" si="1" ref="I3:I11">G3*H3</f>
        <v>83.94</v>
      </c>
      <c r="J3" s="91">
        <f aca="true" t="shared" si="2" ref="J3:J11">I3*0.5</f>
        <v>41.97</v>
      </c>
      <c r="K3" s="91">
        <f aca="true" t="shared" si="3" ref="K3:K11">F3+J3</f>
        <v>81.72</v>
      </c>
      <c r="L3" s="92">
        <v>1</v>
      </c>
      <c r="M3" s="93" t="s">
        <v>87</v>
      </c>
    </row>
    <row r="4" spans="1:13" ht="30" customHeight="1">
      <c r="A4" s="86" t="s">
        <v>88</v>
      </c>
      <c r="B4" s="87" t="s">
        <v>89</v>
      </c>
      <c r="C4" s="86">
        <v>70.5</v>
      </c>
      <c r="D4" s="86">
        <v>74.5</v>
      </c>
      <c r="E4" s="86">
        <v>145</v>
      </c>
      <c r="F4" s="88">
        <f t="shared" si="0"/>
        <v>36.25</v>
      </c>
      <c r="G4" s="89">
        <v>85.12</v>
      </c>
      <c r="H4" s="90">
        <v>1</v>
      </c>
      <c r="I4" s="89">
        <f t="shared" si="1"/>
        <v>85.12</v>
      </c>
      <c r="J4" s="91">
        <f t="shared" si="2"/>
        <v>42.56</v>
      </c>
      <c r="K4" s="91">
        <f t="shared" si="3"/>
        <v>78.81</v>
      </c>
      <c r="L4" s="92">
        <v>2</v>
      </c>
      <c r="M4" s="93" t="s">
        <v>87</v>
      </c>
    </row>
    <row r="5" spans="1:13" ht="30" customHeight="1">
      <c r="A5" s="86" t="s">
        <v>90</v>
      </c>
      <c r="B5" s="87" t="s">
        <v>91</v>
      </c>
      <c r="C5" s="86">
        <v>65.5</v>
      </c>
      <c r="D5" s="86">
        <v>78.5</v>
      </c>
      <c r="E5" s="86">
        <v>144</v>
      </c>
      <c r="F5" s="88">
        <f t="shared" si="0"/>
        <v>36</v>
      </c>
      <c r="G5" s="89">
        <v>84.52</v>
      </c>
      <c r="H5" s="90">
        <v>1</v>
      </c>
      <c r="I5" s="89">
        <f t="shared" si="1"/>
        <v>84.52</v>
      </c>
      <c r="J5" s="91">
        <f t="shared" si="2"/>
        <v>42.26</v>
      </c>
      <c r="K5" s="91">
        <f t="shared" si="3"/>
        <v>78.25999999999999</v>
      </c>
      <c r="L5" s="92">
        <v>3</v>
      </c>
      <c r="M5" s="93" t="s">
        <v>87</v>
      </c>
    </row>
    <row r="6" spans="1:13" ht="30" customHeight="1">
      <c r="A6" s="86" t="s">
        <v>92</v>
      </c>
      <c r="B6" s="87" t="s">
        <v>93</v>
      </c>
      <c r="C6" s="86">
        <v>67.5</v>
      </c>
      <c r="D6" s="86">
        <v>77.5</v>
      </c>
      <c r="E6" s="86">
        <v>145</v>
      </c>
      <c r="F6" s="88">
        <f t="shared" si="0"/>
        <v>36.25</v>
      </c>
      <c r="G6" s="89">
        <v>83.5</v>
      </c>
      <c r="H6" s="90">
        <v>1</v>
      </c>
      <c r="I6" s="89">
        <f t="shared" si="1"/>
        <v>83.5</v>
      </c>
      <c r="J6" s="91">
        <f t="shared" si="2"/>
        <v>41.75</v>
      </c>
      <c r="K6" s="91">
        <f t="shared" si="3"/>
        <v>78</v>
      </c>
      <c r="L6" s="92">
        <v>4</v>
      </c>
      <c r="M6" s="93" t="s">
        <v>87</v>
      </c>
    </row>
    <row r="7" spans="1:13" ht="30" customHeight="1">
      <c r="A7" s="86" t="s">
        <v>94</v>
      </c>
      <c r="B7" s="87" t="s">
        <v>95</v>
      </c>
      <c r="C7" s="86">
        <v>60.5</v>
      </c>
      <c r="D7" s="86">
        <v>76.5</v>
      </c>
      <c r="E7" s="86">
        <v>137</v>
      </c>
      <c r="F7" s="88">
        <f t="shared" si="0"/>
        <v>34.25</v>
      </c>
      <c r="G7" s="94">
        <v>87.36</v>
      </c>
      <c r="H7" s="90">
        <v>1</v>
      </c>
      <c r="I7" s="89">
        <f t="shared" si="1"/>
        <v>87.36</v>
      </c>
      <c r="J7" s="91">
        <f t="shared" si="2"/>
        <v>43.68</v>
      </c>
      <c r="K7" s="91">
        <f t="shared" si="3"/>
        <v>77.93</v>
      </c>
      <c r="L7" s="92">
        <v>5</v>
      </c>
      <c r="M7" s="93" t="s">
        <v>87</v>
      </c>
    </row>
    <row r="8" spans="1:13" ht="30" customHeight="1">
      <c r="A8" s="86" t="s">
        <v>96</v>
      </c>
      <c r="B8" s="87" t="s">
        <v>97</v>
      </c>
      <c r="C8" s="86">
        <v>53.5</v>
      </c>
      <c r="D8" s="86">
        <v>79</v>
      </c>
      <c r="E8" s="86">
        <v>132.5</v>
      </c>
      <c r="F8" s="88">
        <f t="shared" si="0"/>
        <v>33.125</v>
      </c>
      <c r="G8" s="94">
        <v>81.9</v>
      </c>
      <c r="H8" s="90">
        <v>1</v>
      </c>
      <c r="I8" s="89">
        <f t="shared" si="1"/>
        <v>81.9</v>
      </c>
      <c r="J8" s="91">
        <f t="shared" si="2"/>
        <v>40.95</v>
      </c>
      <c r="K8" s="91">
        <f t="shared" si="3"/>
        <v>74.075</v>
      </c>
      <c r="L8" s="92">
        <v>6</v>
      </c>
      <c r="M8" s="93" t="s">
        <v>87</v>
      </c>
    </row>
    <row r="9" spans="1:13" ht="30" customHeight="1">
      <c r="A9" s="86" t="s">
        <v>98</v>
      </c>
      <c r="B9" s="87" t="s">
        <v>99</v>
      </c>
      <c r="C9" s="86">
        <v>52</v>
      </c>
      <c r="D9" s="86">
        <v>69</v>
      </c>
      <c r="E9" s="86">
        <v>121</v>
      </c>
      <c r="F9" s="88">
        <f t="shared" si="0"/>
        <v>30.25</v>
      </c>
      <c r="G9" s="94">
        <v>83.1</v>
      </c>
      <c r="H9" s="90">
        <v>1</v>
      </c>
      <c r="I9" s="89">
        <f t="shared" si="1"/>
        <v>83.1</v>
      </c>
      <c r="J9" s="91">
        <f t="shared" si="2"/>
        <v>41.55</v>
      </c>
      <c r="K9" s="91">
        <f t="shared" si="3"/>
        <v>71.8</v>
      </c>
      <c r="L9" s="92">
        <v>7</v>
      </c>
      <c r="M9" s="93" t="s">
        <v>87</v>
      </c>
    </row>
    <row r="10" spans="1:13" ht="30" customHeight="1">
      <c r="A10" s="86" t="s">
        <v>100</v>
      </c>
      <c r="B10" s="87" t="s">
        <v>101</v>
      </c>
      <c r="C10" s="86">
        <v>44</v>
      </c>
      <c r="D10" s="86">
        <v>70</v>
      </c>
      <c r="E10" s="86">
        <v>114</v>
      </c>
      <c r="F10" s="88">
        <f t="shared" si="0"/>
        <v>28.5</v>
      </c>
      <c r="G10" s="94">
        <v>83.82</v>
      </c>
      <c r="H10" s="90">
        <v>1</v>
      </c>
      <c r="I10" s="89">
        <f t="shared" si="1"/>
        <v>83.82</v>
      </c>
      <c r="J10" s="91">
        <f t="shared" si="2"/>
        <v>41.91</v>
      </c>
      <c r="K10" s="91">
        <f t="shared" si="3"/>
        <v>70.41</v>
      </c>
      <c r="L10" s="92">
        <v>8</v>
      </c>
      <c r="M10" s="93" t="s">
        <v>87</v>
      </c>
    </row>
    <row r="11" spans="1:13" ht="30" customHeight="1">
      <c r="A11" s="86" t="s">
        <v>102</v>
      </c>
      <c r="B11" s="87" t="s">
        <v>103</v>
      </c>
      <c r="C11" s="86">
        <v>30</v>
      </c>
      <c r="D11" s="86">
        <v>66</v>
      </c>
      <c r="E11" s="86">
        <v>96</v>
      </c>
      <c r="F11" s="88">
        <f t="shared" si="0"/>
        <v>24</v>
      </c>
      <c r="G11" s="94">
        <v>77.16</v>
      </c>
      <c r="H11" s="90">
        <v>1</v>
      </c>
      <c r="I11" s="89">
        <f t="shared" si="1"/>
        <v>77.16</v>
      </c>
      <c r="J11" s="91">
        <f t="shared" si="2"/>
        <v>38.58</v>
      </c>
      <c r="K11" s="91">
        <f t="shared" si="3"/>
        <v>62.58</v>
      </c>
      <c r="L11" s="92">
        <v>9</v>
      </c>
      <c r="M11" s="93" t="s">
        <v>87</v>
      </c>
    </row>
    <row r="35" s="96" customFormat="1" ht="15">
      <c r="B35" s="95"/>
    </row>
    <row r="36" s="96" customFormat="1" ht="15">
      <c r="B36" s="95"/>
    </row>
    <row r="37" s="96" customFormat="1" ht="15">
      <c r="B37" s="95"/>
    </row>
    <row r="38" s="96" customFormat="1" ht="15">
      <c r="B38" s="95"/>
    </row>
    <row r="39" s="96" customFormat="1" ht="15">
      <c r="B39" s="95"/>
    </row>
    <row r="40" s="96" customFormat="1" ht="15">
      <c r="B40" s="95"/>
    </row>
    <row r="41" s="96" customFormat="1" ht="15">
      <c r="B41" s="95"/>
    </row>
    <row r="42" s="96" customFormat="1" ht="15">
      <c r="B42" s="95"/>
    </row>
    <row r="43" s="96" customFormat="1" ht="15">
      <c r="B43" s="95"/>
    </row>
    <row r="44" s="96" customFormat="1" ht="15">
      <c r="B44" s="95"/>
    </row>
    <row r="45" s="96" customFormat="1" ht="15">
      <c r="B45" s="95"/>
    </row>
    <row r="46" s="96" customFormat="1" ht="15">
      <c r="B46" s="95"/>
    </row>
    <row r="47" s="96" customFormat="1" ht="15">
      <c r="B47" s="95"/>
    </row>
  </sheetData>
  <sheetProtection/>
  <mergeCells count="1">
    <mergeCell ref="A1:M1"/>
  </mergeCells>
  <printOptions horizontalCentered="1"/>
  <pageMargins left="0.75" right="0.75" top="0.83" bottom="0.71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N1" sqref="N1:N16384"/>
    </sheetView>
  </sheetViews>
  <sheetFormatPr defaultColWidth="9.00390625" defaultRowHeight="14.25"/>
  <cols>
    <col min="1" max="1" width="9.00390625" style="8" customWidth="1"/>
    <col min="2" max="2" width="13.375" style="8" customWidth="1"/>
    <col min="3" max="3" width="9.375" style="8" customWidth="1"/>
    <col min="4" max="4" width="10.875" style="8" customWidth="1"/>
    <col min="5" max="5" width="9.50390625" style="8" bestFit="1" customWidth="1"/>
    <col min="6" max="6" width="11.375" style="8" customWidth="1"/>
    <col min="7" max="7" width="9.125" style="8" customWidth="1"/>
    <col min="8" max="9" width="9.00390625" style="8" hidden="1" customWidth="1"/>
    <col min="10" max="10" width="11.125" style="8" customWidth="1"/>
    <col min="11" max="11" width="10.875" style="8" customWidth="1"/>
    <col min="12" max="12" width="7.25390625" style="8" customWidth="1"/>
    <col min="13" max="13" width="9.625" style="8" customWidth="1"/>
    <col min="14" max="16384" width="9.00390625" style="8" customWidth="1"/>
  </cols>
  <sheetData>
    <row r="1" spans="1:13" ht="22.5">
      <c r="A1" s="142" t="s">
        <v>361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ht="31.5" customHeight="1">
      <c r="A2" s="122" t="s">
        <v>0</v>
      </c>
      <c r="B2" s="122" t="s">
        <v>1</v>
      </c>
      <c r="C2" s="122" t="s">
        <v>2</v>
      </c>
      <c r="D2" s="122" t="s">
        <v>3</v>
      </c>
      <c r="E2" s="122" t="s">
        <v>4</v>
      </c>
      <c r="F2" s="123" t="s">
        <v>5</v>
      </c>
      <c r="G2" s="122" t="s">
        <v>6</v>
      </c>
      <c r="H2" s="122" t="s">
        <v>7</v>
      </c>
      <c r="I2" s="122" t="s">
        <v>8</v>
      </c>
      <c r="J2" s="122" t="s">
        <v>9</v>
      </c>
      <c r="K2" s="124" t="s">
        <v>10</v>
      </c>
      <c r="L2" s="124" t="s">
        <v>11</v>
      </c>
      <c r="M2" s="125" t="s">
        <v>12</v>
      </c>
    </row>
    <row r="3" spans="1:13" ht="30" customHeight="1">
      <c r="A3" s="136" t="s">
        <v>362</v>
      </c>
      <c r="B3" s="137">
        <v>136240700613</v>
      </c>
      <c r="C3" s="136">
        <v>88.5</v>
      </c>
      <c r="D3" s="136">
        <v>68.5</v>
      </c>
      <c r="E3" s="136">
        <v>157</v>
      </c>
      <c r="F3" s="136">
        <f aca="true" t="shared" si="0" ref="F3:F8">E3*0.25</f>
        <v>39.25</v>
      </c>
      <c r="G3" s="138">
        <v>86.8</v>
      </c>
      <c r="H3" s="138">
        <v>1</v>
      </c>
      <c r="I3" s="138">
        <f aca="true" t="shared" si="1" ref="I3:I8">G3*H3</f>
        <v>86.8</v>
      </c>
      <c r="J3" s="138">
        <f aca="true" t="shared" si="2" ref="J3:J8">I3*0.5</f>
        <v>43.4</v>
      </c>
      <c r="K3" s="138">
        <f aca="true" t="shared" si="3" ref="K3:K8">F3+J3</f>
        <v>82.65</v>
      </c>
      <c r="L3" s="139">
        <f aca="true" t="shared" si="4" ref="L3:L8">RANK(K3,$K$3:$K$8)</f>
        <v>1</v>
      </c>
      <c r="M3" s="140" t="s">
        <v>363</v>
      </c>
    </row>
    <row r="4" spans="1:13" ht="30" customHeight="1">
      <c r="A4" s="136" t="s">
        <v>364</v>
      </c>
      <c r="B4" s="137">
        <v>136240700709</v>
      </c>
      <c r="C4" s="136">
        <v>83.5</v>
      </c>
      <c r="D4" s="136">
        <v>71.5</v>
      </c>
      <c r="E4" s="136">
        <v>155</v>
      </c>
      <c r="F4" s="136">
        <f t="shared" si="0"/>
        <v>38.75</v>
      </c>
      <c r="G4" s="138">
        <v>87.4</v>
      </c>
      <c r="H4" s="138">
        <v>1</v>
      </c>
      <c r="I4" s="138">
        <f t="shared" si="1"/>
        <v>87.4</v>
      </c>
      <c r="J4" s="138">
        <f t="shared" si="2"/>
        <v>43.7</v>
      </c>
      <c r="K4" s="138">
        <f t="shared" si="3"/>
        <v>82.45</v>
      </c>
      <c r="L4" s="139">
        <f t="shared" si="4"/>
        <v>2</v>
      </c>
      <c r="M4" s="140" t="s">
        <v>390</v>
      </c>
    </row>
    <row r="5" spans="1:13" ht="30" customHeight="1">
      <c r="A5" s="136" t="s">
        <v>365</v>
      </c>
      <c r="B5" s="137">
        <v>136220406813</v>
      </c>
      <c r="C5" s="136">
        <v>79</v>
      </c>
      <c r="D5" s="136">
        <v>63.5</v>
      </c>
      <c r="E5" s="136">
        <v>142.5</v>
      </c>
      <c r="F5" s="136">
        <f t="shared" si="0"/>
        <v>35.625</v>
      </c>
      <c r="G5" s="138">
        <v>84.4</v>
      </c>
      <c r="H5" s="138">
        <v>1</v>
      </c>
      <c r="I5" s="138">
        <f t="shared" si="1"/>
        <v>84.4</v>
      </c>
      <c r="J5" s="138">
        <f t="shared" si="2"/>
        <v>42.2</v>
      </c>
      <c r="K5" s="138">
        <f t="shared" si="3"/>
        <v>77.825</v>
      </c>
      <c r="L5" s="139">
        <f t="shared" si="4"/>
        <v>3</v>
      </c>
      <c r="M5" s="140" t="s">
        <v>390</v>
      </c>
    </row>
    <row r="6" spans="1:13" ht="30" customHeight="1">
      <c r="A6" s="136" t="s">
        <v>366</v>
      </c>
      <c r="B6" s="137">
        <v>136017103903</v>
      </c>
      <c r="C6" s="136">
        <v>73.5</v>
      </c>
      <c r="D6" s="136">
        <v>67.5</v>
      </c>
      <c r="E6" s="136">
        <v>141</v>
      </c>
      <c r="F6" s="136">
        <f t="shared" si="0"/>
        <v>35.25</v>
      </c>
      <c r="G6" s="138">
        <v>84.2</v>
      </c>
      <c r="H6" s="138">
        <v>1</v>
      </c>
      <c r="I6" s="138">
        <f t="shared" si="1"/>
        <v>84.2</v>
      </c>
      <c r="J6" s="138">
        <f t="shared" si="2"/>
        <v>42.1</v>
      </c>
      <c r="K6" s="138">
        <f t="shared" si="3"/>
        <v>77.35</v>
      </c>
      <c r="L6" s="139">
        <f t="shared" si="4"/>
        <v>4</v>
      </c>
      <c r="M6" s="140" t="s">
        <v>390</v>
      </c>
    </row>
    <row r="7" spans="1:13" ht="30" customHeight="1">
      <c r="A7" s="136" t="s">
        <v>368</v>
      </c>
      <c r="B7" s="137">
        <v>136020200704</v>
      </c>
      <c r="C7" s="136">
        <v>60.5</v>
      </c>
      <c r="D7" s="136">
        <v>66.5</v>
      </c>
      <c r="E7" s="136">
        <v>127</v>
      </c>
      <c r="F7" s="136">
        <f t="shared" si="0"/>
        <v>31.75</v>
      </c>
      <c r="G7" s="138">
        <v>88.6</v>
      </c>
      <c r="H7" s="138">
        <v>1</v>
      </c>
      <c r="I7" s="138">
        <f t="shared" si="1"/>
        <v>88.6</v>
      </c>
      <c r="J7" s="138">
        <f t="shared" si="2"/>
        <v>44.3</v>
      </c>
      <c r="K7" s="138">
        <f t="shared" si="3"/>
        <v>76.05</v>
      </c>
      <c r="L7" s="139">
        <f t="shared" si="4"/>
        <v>5</v>
      </c>
      <c r="M7" s="140" t="s">
        <v>391</v>
      </c>
    </row>
    <row r="8" spans="1:13" ht="30" customHeight="1">
      <c r="A8" s="136" t="s">
        <v>367</v>
      </c>
      <c r="B8" s="137">
        <v>136240700430</v>
      </c>
      <c r="C8" s="136">
        <v>63.5</v>
      </c>
      <c r="D8" s="136">
        <v>68.5</v>
      </c>
      <c r="E8" s="136">
        <v>132</v>
      </c>
      <c r="F8" s="136">
        <f t="shared" si="0"/>
        <v>33</v>
      </c>
      <c r="G8" s="138">
        <v>84.4</v>
      </c>
      <c r="H8" s="138">
        <v>1</v>
      </c>
      <c r="I8" s="138">
        <f t="shared" si="1"/>
        <v>84.4</v>
      </c>
      <c r="J8" s="138">
        <f t="shared" si="2"/>
        <v>42.2</v>
      </c>
      <c r="K8" s="138">
        <f t="shared" si="3"/>
        <v>75.2</v>
      </c>
      <c r="L8" s="139">
        <f t="shared" si="4"/>
        <v>6</v>
      </c>
      <c r="M8" s="140" t="s">
        <v>390</v>
      </c>
    </row>
  </sheetData>
  <sheetProtection/>
  <mergeCells count="1">
    <mergeCell ref="A1:M1"/>
  </mergeCells>
  <printOptions/>
  <pageMargins left="0.75" right="0.75" top="0.81" bottom="0.7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N1" sqref="N1:N16384"/>
    </sheetView>
  </sheetViews>
  <sheetFormatPr defaultColWidth="9.00390625" defaultRowHeight="14.25"/>
  <cols>
    <col min="1" max="1" width="9.00390625" style="8" customWidth="1"/>
    <col min="2" max="2" width="11.75390625" style="8" customWidth="1"/>
    <col min="3" max="16384" width="9.00390625" style="8" customWidth="1"/>
  </cols>
  <sheetData>
    <row r="1" spans="1:13" ht="23.25" thickBot="1">
      <c r="A1" s="142" t="s">
        <v>27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ht="23.25" thickBo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10" t="s">
        <v>5</v>
      </c>
      <c r="G2" s="43" t="s">
        <v>6</v>
      </c>
      <c r="H2" s="9" t="s">
        <v>7</v>
      </c>
      <c r="I2" s="9" t="s">
        <v>8</v>
      </c>
      <c r="J2" s="44" t="s">
        <v>9</v>
      </c>
      <c r="K2" s="44" t="s">
        <v>10</v>
      </c>
      <c r="L2" s="11" t="s">
        <v>11</v>
      </c>
      <c r="M2" s="12" t="s">
        <v>12</v>
      </c>
    </row>
    <row r="3" spans="1:13" ht="30" customHeight="1" thickBot="1">
      <c r="A3" s="118" t="s">
        <v>181</v>
      </c>
      <c r="B3" s="119" t="s">
        <v>182</v>
      </c>
      <c r="C3" s="120">
        <v>47.5</v>
      </c>
      <c r="D3" s="120">
        <v>53.5</v>
      </c>
      <c r="E3" s="120">
        <v>101</v>
      </c>
      <c r="F3" s="45">
        <f>E3*0.25</f>
        <v>25.25</v>
      </c>
      <c r="G3" s="46">
        <v>87.2</v>
      </c>
      <c r="H3" s="47"/>
      <c r="I3" s="47"/>
      <c r="J3" s="48">
        <f>G3*0.5</f>
        <v>43.6</v>
      </c>
      <c r="K3" s="48">
        <f>F3+J3</f>
        <v>68.85</v>
      </c>
      <c r="L3" s="49">
        <v>1</v>
      </c>
      <c r="M3" s="50" t="s">
        <v>290</v>
      </c>
    </row>
    <row r="4" ht="24.75" customHeight="1"/>
    <row r="5" ht="24.75" customHeight="1"/>
    <row r="6" ht="24.75" customHeight="1"/>
    <row r="7" ht="24.75" customHeight="1"/>
  </sheetData>
  <sheetProtection/>
  <mergeCells count="1">
    <mergeCell ref="A1:M1"/>
  </mergeCells>
  <printOptions/>
  <pageMargins left="0.75" right="0.75" top="0.81" bottom="0.7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C7" sqref="C7"/>
    </sheetView>
  </sheetViews>
  <sheetFormatPr defaultColWidth="9.00390625" defaultRowHeight="14.25"/>
  <cols>
    <col min="1" max="1" width="9.00390625" style="8" customWidth="1"/>
    <col min="2" max="2" width="11.75390625" style="8" customWidth="1"/>
    <col min="3" max="16384" width="9.00390625" style="8" customWidth="1"/>
  </cols>
  <sheetData>
    <row r="1" spans="1:13" ht="23.25" thickBot="1">
      <c r="A1" s="142" t="s">
        <v>27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ht="23.25" thickBo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10" t="s">
        <v>5</v>
      </c>
      <c r="G2" s="43" t="s">
        <v>6</v>
      </c>
      <c r="H2" s="9" t="s">
        <v>7</v>
      </c>
      <c r="I2" s="9" t="s">
        <v>8</v>
      </c>
      <c r="J2" s="44" t="s">
        <v>9</v>
      </c>
      <c r="K2" s="44" t="s">
        <v>10</v>
      </c>
      <c r="L2" s="11" t="s">
        <v>11</v>
      </c>
      <c r="M2" s="12" t="s">
        <v>12</v>
      </c>
    </row>
    <row r="3" spans="1:13" ht="30" customHeight="1" thickBot="1">
      <c r="A3" s="118" t="s">
        <v>183</v>
      </c>
      <c r="B3" s="119" t="s">
        <v>184</v>
      </c>
      <c r="C3" s="120">
        <v>50.5</v>
      </c>
      <c r="D3" s="120">
        <v>70</v>
      </c>
      <c r="E3" s="120">
        <v>120.5</v>
      </c>
      <c r="F3" s="45">
        <f>E3*0.25</f>
        <v>30.125</v>
      </c>
      <c r="G3" s="46">
        <v>86.2</v>
      </c>
      <c r="H3" s="47"/>
      <c r="I3" s="47"/>
      <c r="J3" s="48">
        <f>G3*0.5</f>
        <v>43.1</v>
      </c>
      <c r="K3" s="48">
        <f>F3+J3</f>
        <v>73.225</v>
      </c>
      <c r="L3" s="49">
        <v>1</v>
      </c>
      <c r="M3" s="50" t="s">
        <v>291</v>
      </c>
    </row>
    <row r="4" spans="1:13" ht="30" customHeight="1" thickBot="1">
      <c r="A4" s="118" t="s">
        <v>185</v>
      </c>
      <c r="B4" s="118"/>
      <c r="C4" s="118">
        <v>38.5</v>
      </c>
      <c r="D4" s="120">
        <v>74</v>
      </c>
      <c r="E4" s="120">
        <v>112.5</v>
      </c>
      <c r="F4" s="45">
        <f>E4*0.25</f>
        <v>28.125</v>
      </c>
      <c r="G4" s="46">
        <v>80.4</v>
      </c>
      <c r="H4" s="47"/>
      <c r="I4" s="47"/>
      <c r="J4" s="48">
        <f>G4*0.5</f>
        <v>40.2</v>
      </c>
      <c r="K4" s="48">
        <f>F4+J4</f>
        <v>68.325</v>
      </c>
      <c r="L4" s="49">
        <v>2</v>
      </c>
      <c r="M4" s="50" t="s">
        <v>291</v>
      </c>
    </row>
    <row r="5" ht="24.75" customHeight="1"/>
    <row r="6" ht="24.75" customHeight="1"/>
    <row r="7" ht="24.75" customHeight="1"/>
    <row r="8" ht="24.75" customHeight="1"/>
  </sheetData>
  <sheetProtection/>
  <mergeCells count="1">
    <mergeCell ref="A1:M1"/>
  </mergeCells>
  <printOptions/>
  <pageMargins left="0.75" right="0.75" top="0.81" bottom="0.7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J14" sqref="J14"/>
    </sheetView>
  </sheetViews>
  <sheetFormatPr defaultColWidth="9.00390625" defaultRowHeight="14.25"/>
  <cols>
    <col min="1" max="1" width="9.00390625" style="8" customWidth="1"/>
    <col min="2" max="2" width="11.75390625" style="8" customWidth="1"/>
    <col min="3" max="16384" width="9.00390625" style="8" customWidth="1"/>
  </cols>
  <sheetData>
    <row r="1" spans="1:13" ht="23.25" thickBot="1">
      <c r="A1" s="142" t="s">
        <v>27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ht="23.25" thickBo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10" t="s">
        <v>5</v>
      </c>
      <c r="G2" s="43" t="s">
        <v>6</v>
      </c>
      <c r="H2" s="9" t="s">
        <v>7</v>
      </c>
      <c r="I2" s="9" t="s">
        <v>8</v>
      </c>
      <c r="J2" s="44" t="s">
        <v>9</v>
      </c>
      <c r="K2" s="44" t="s">
        <v>10</v>
      </c>
      <c r="L2" s="11" t="s">
        <v>11</v>
      </c>
      <c r="M2" s="12" t="s">
        <v>12</v>
      </c>
    </row>
    <row r="3" spans="1:13" ht="30" customHeight="1" thickBot="1">
      <c r="A3" s="118" t="s">
        <v>244</v>
      </c>
      <c r="B3" s="119">
        <v>136240102415</v>
      </c>
      <c r="C3" s="120">
        <v>66.5</v>
      </c>
      <c r="D3" s="120">
        <v>55</v>
      </c>
      <c r="E3" s="120">
        <v>121.5</v>
      </c>
      <c r="F3" s="45">
        <f>E3*0.25</f>
        <v>30.375</v>
      </c>
      <c r="G3" s="46">
        <v>84.66</v>
      </c>
      <c r="H3" s="47"/>
      <c r="I3" s="47"/>
      <c r="J3" s="48">
        <f>G3*0.5</f>
        <v>42.33</v>
      </c>
      <c r="K3" s="48">
        <f>F3+J3</f>
        <v>72.705</v>
      </c>
      <c r="L3" s="49">
        <v>1</v>
      </c>
      <c r="M3" s="50" t="s">
        <v>17</v>
      </c>
    </row>
    <row r="4" spans="1:13" ht="30" customHeight="1" thickBot="1">
      <c r="A4" s="118" t="s">
        <v>245</v>
      </c>
      <c r="B4" s="119">
        <v>136240102408</v>
      </c>
      <c r="C4" s="120">
        <v>40.5</v>
      </c>
      <c r="D4" s="120">
        <v>47.5</v>
      </c>
      <c r="E4" s="120">
        <v>88</v>
      </c>
      <c r="F4" s="45">
        <f>E4*0.25</f>
        <v>22</v>
      </c>
      <c r="G4" s="46">
        <v>85.7</v>
      </c>
      <c r="H4" s="47"/>
      <c r="I4" s="47"/>
      <c r="J4" s="48">
        <f>G4*0.5</f>
        <v>42.85</v>
      </c>
      <c r="K4" s="48">
        <f>F4+J4</f>
        <v>64.85</v>
      </c>
      <c r="L4" s="49">
        <v>2</v>
      </c>
      <c r="M4" s="50" t="s">
        <v>17</v>
      </c>
    </row>
    <row r="5" ht="24.75" customHeight="1"/>
    <row r="6" ht="24.75" customHeight="1"/>
    <row r="7" ht="24.75" customHeight="1"/>
    <row r="8" ht="24.75" customHeight="1"/>
  </sheetData>
  <sheetProtection/>
  <mergeCells count="1">
    <mergeCell ref="A1:M1"/>
  </mergeCells>
  <printOptions/>
  <pageMargins left="0.75" right="0.75" top="0.81" bottom="0.7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2016-07-21T14:49:24Z</cp:lastPrinted>
  <dcterms:created xsi:type="dcterms:W3CDTF">1996-12-17T01:32:42Z</dcterms:created>
  <dcterms:modified xsi:type="dcterms:W3CDTF">2018-07-13T09:19:05Z</dcterms:modified>
  <cp:category/>
  <cp:version/>
  <cp:contentType/>
  <cp:contentStatus/>
</cp:coreProperties>
</file>